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725" windowWidth="12120" windowHeight="8700" activeTab="0"/>
  </bookViews>
  <sheets>
    <sheet name=" PLAN OPERATIVO EN PROCESO 2022" sheetId="1" r:id="rId1"/>
    <sheet name="PARTIDAS ESPECIFICAS EXTRA" sheetId="2" r:id="rId2"/>
  </sheets>
  <externalReferences>
    <externalReference r:id="rId5"/>
    <externalReference r:id="rId6"/>
  </externalReferences>
  <definedNames>
    <definedName name="_xlnm._FilterDatabase" localSheetId="0" hidden="1">' PLAN OPERATIVO EN PROCESO 2022'!$A$3:$N$108</definedName>
  </definedNames>
  <calcPr fullCalcOnLoad="1"/>
</workbook>
</file>

<file path=xl/sharedStrings.xml><?xml version="1.0" encoding="utf-8"?>
<sst xmlns="http://schemas.openxmlformats.org/spreadsheetml/2006/main" count="925" uniqueCount="360">
  <si>
    <t xml:space="preserve">PRIMER Y SEGUNDO SEMESTRE PRESUPUESTO ORDINARIO </t>
  </si>
  <si>
    <t>#</t>
  </si>
  <si>
    <t>DISTRITO</t>
  </si>
  <si>
    <t>DESCRIPCIÓN</t>
  </si>
  <si>
    <t>PARTIDA</t>
  </si>
  <si>
    <t>CÓDIGO</t>
  </si>
  <si>
    <t>MONTO</t>
  </si>
  <si>
    <t>OFICIO</t>
  </si>
  <si>
    <t>CONTRATO</t>
  </si>
  <si>
    <t>Contratista</t>
  </si>
  <si>
    <t>GUADALUPE</t>
  </si>
  <si>
    <t>SERVICIOS</t>
  </si>
  <si>
    <t>503-01-02-01-08-01</t>
  </si>
  <si>
    <t>503-01-03-01-08-01</t>
  </si>
  <si>
    <t>503-01-06-01-08-01</t>
  </si>
  <si>
    <t>503-01-04-01-08-01</t>
  </si>
  <si>
    <t>503-01-05-01-08-01</t>
  </si>
  <si>
    <t>503-05-02-05-02-07</t>
  </si>
  <si>
    <t>503-01-07-01-08-01</t>
  </si>
  <si>
    <t xml:space="preserve">CALLE BLANCOS </t>
  </si>
  <si>
    <t>503-01-08-01-08-01</t>
  </si>
  <si>
    <t>503-01-01-01-08-01</t>
  </si>
  <si>
    <t>MATA DE PLATANO</t>
  </si>
  <si>
    <t>IPIS</t>
  </si>
  <si>
    <t>PURRAL</t>
  </si>
  <si>
    <t>RANCHO REDONDO</t>
  </si>
  <si>
    <t>TOTAL PRESUPUESTADO</t>
  </si>
  <si>
    <t>ANUAL</t>
  </si>
  <si>
    <t>TOTAL PROYECTOS</t>
  </si>
  <si>
    <t>EJECUTADO</t>
  </si>
  <si>
    <t xml:space="preserve">POR PRESUPUESTAR </t>
  </si>
  <si>
    <t>EJECUCION</t>
  </si>
  <si>
    <t>EN PROVEEDURIA</t>
  </si>
  <si>
    <t>No resuelto</t>
  </si>
  <si>
    <t>RESPONSABLE ESP.</t>
  </si>
  <si>
    <t xml:space="preserve">         </t>
  </si>
  <si>
    <t>No resuelto (ESPECIAL)</t>
  </si>
  <si>
    <t>SAN FRANCISCO</t>
  </si>
  <si>
    <t>PROYECTOS A NIVEL CANTONAL QUE ESTAN EJECUTANDO SEGÚN DEMANDA</t>
  </si>
  <si>
    <t>I SEMESTRE</t>
  </si>
  <si>
    <t>IISEMESTRE</t>
  </si>
  <si>
    <t>TOTAL</t>
  </si>
  <si>
    <t>STATUS</t>
  </si>
  <si>
    <t>TABLA DE RESUMEN TOTAL</t>
  </si>
  <si>
    <t>CANTIDAD</t>
  </si>
  <si>
    <t>PORCENTAJE DE PROYECTOS</t>
  </si>
  <si>
    <t>PROYECTOS CON ESPECIFICACION</t>
  </si>
  <si>
    <t>PROYECTOS SIN ESPECIFICACION</t>
  </si>
  <si>
    <t>TOTAL DE PROYECTOS</t>
  </si>
  <si>
    <t>PROYECTOS POR DISTRITO</t>
  </si>
  <si>
    <t>CALLE BLANCOS</t>
  </si>
  <si>
    <t>CANTIDAD 
CON ESPECIFICACION</t>
  </si>
  <si>
    <t>NOTA: ESTOS PROYECTOS SE HAN ENVIADO OFICIOS POR DEMANDA</t>
  </si>
  <si>
    <t>FECHA DE 
CONFECCION</t>
  </si>
  <si>
    <t>II SEMESTRE</t>
  </si>
  <si>
    <t>503-05-01-05-02-07</t>
  </si>
  <si>
    <t>503-06-04-01-08-03</t>
  </si>
  <si>
    <t>503-06-05-01-08-03</t>
  </si>
  <si>
    <t>503-01-09-01-08-01</t>
  </si>
  <si>
    <t>503-01-10-01-08-01</t>
  </si>
  <si>
    <t>503-05-03-05-02-07</t>
  </si>
  <si>
    <t>503-06-06-01-08-03</t>
  </si>
  <si>
    <t>503-06-35-05-02-99</t>
  </si>
  <si>
    <t>503-01-13-01-08-01</t>
  </si>
  <si>
    <t>503-01-12-01-08-01</t>
  </si>
  <si>
    <t>503-01-14-01-08-01</t>
  </si>
  <si>
    <t>503-02-03-01-08-02</t>
  </si>
  <si>
    <t>503-05-04-05-02-07</t>
  </si>
  <si>
    <t>503-05-05-05-02-07</t>
  </si>
  <si>
    <t>503-06-07-01-08-03</t>
  </si>
  <si>
    <t>503-06-08-01-08-03</t>
  </si>
  <si>
    <t>503-06-09-01-08-03</t>
  </si>
  <si>
    <t>503-06-10-01-08-03</t>
  </si>
  <si>
    <t>503-06-11-01-08-03</t>
  </si>
  <si>
    <t>503-06-37-05-02-99</t>
  </si>
  <si>
    <t>503-06-38-05-02-99</t>
  </si>
  <si>
    <t>503-07-01-05-01-05</t>
  </si>
  <si>
    <t>503-01-15-01-08-01</t>
  </si>
  <si>
    <t>503-01-16-01-08-01</t>
  </si>
  <si>
    <t>503-05-06-05-02-07</t>
  </si>
  <si>
    <t>503-05-07-05-02-07</t>
  </si>
  <si>
    <t>503-05-08-05-02-07</t>
  </si>
  <si>
    <t>503-05-09-05-02-07</t>
  </si>
  <si>
    <t>503-05-10-05-02-07</t>
  </si>
  <si>
    <t>503-06-12-01-08-03</t>
  </si>
  <si>
    <t>503-06-13-01-08-03</t>
  </si>
  <si>
    <t>503-06-14-01-08-03</t>
  </si>
  <si>
    <t>503-06-15-01-08-03</t>
  </si>
  <si>
    <t>503-06-19-01-08-03</t>
  </si>
  <si>
    <t>503-01-17-01-08-01</t>
  </si>
  <si>
    <t>503-01-18-01-08-01</t>
  </si>
  <si>
    <t>503-05-11-05-02-07</t>
  </si>
  <si>
    <t>503-05-12-05-02-07</t>
  </si>
  <si>
    <t>503-05-13-05-02-07</t>
  </si>
  <si>
    <t>503-05-14-05-02-07</t>
  </si>
  <si>
    <t>503-05-15-05-02-07</t>
  </si>
  <si>
    <t>503-01-19-01-08-01</t>
  </si>
  <si>
    <t>503-01-20-01-08-01</t>
  </si>
  <si>
    <t>503-05-16-05-02-07</t>
  </si>
  <si>
    <t>503-05-17-05-02-07</t>
  </si>
  <si>
    <t>503-05-18-05-02-07</t>
  </si>
  <si>
    <t>503-05-19-05-02-07</t>
  </si>
  <si>
    <t>503-05-20-05-02-07</t>
  </si>
  <si>
    <t>503-05-21-05-02-07</t>
  </si>
  <si>
    <t>503-05-22-05-02-07</t>
  </si>
  <si>
    <t>503-06-36-05-02-99</t>
  </si>
  <si>
    <t>RECUPERACION DE ZONAS VERDES EN EL CANTON PARA QUE SEAN AMIGABLES CON EL MEDIO AMBIENTE Y PERMITAN EL ESPARCIMIENTO INTEGRAL DEL MUNICIPE</t>
  </si>
  <si>
    <t>CONSTRUCCION, SUSTITUCION DEL SISTEMA ALCANTARRILLADO PLUVIAL A NIVEL CANTONAL</t>
  </si>
  <si>
    <t>503-06-18-01-08-03</t>
  </si>
  <si>
    <t>GRAN TOTAL</t>
  </si>
  <si>
    <t>MONTOS</t>
  </si>
  <si>
    <t>PLAN OPERATIVO ANUAL 2021</t>
  </si>
  <si>
    <t>PROYECTO 
CANTONAL</t>
  </si>
  <si>
    <t>RESPONSABLE INSPECCION</t>
  </si>
  <si>
    <t>ING. RANDALL</t>
  </si>
  <si>
    <t>CANTIDAD 
SIN ESPECIFICACION</t>
  </si>
  <si>
    <t>,</t>
  </si>
  <si>
    <t>PUENTE INTERCANTONAL MORAVIA  MG-AG-DI-895-2021</t>
  </si>
  <si>
    <t>503-02-11-05-02-02</t>
  </si>
  <si>
    <t>PROYECTOS CASO ESPECIALES</t>
  </si>
  <si>
    <t>|</t>
  </si>
  <si>
    <t>CONFECCIONO</t>
  </si>
  <si>
    <t>503-01-26-01-08-01</t>
  </si>
  <si>
    <t>503-01-28-01-08-01</t>
  </si>
  <si>
    <t>503-01-22-01-08-01</t>
  </si>
  <si>
    <t>503-01-25-01-08-01</t>
  </si>
  <si>
    <t>503-02-15-05-02-02</t>
  </si>
  <si>
    <t>503-01-24-01-08-01</t>
  </si>
  <si>
    <t>503-01-27-01-08-01</t>
  </si>
  <si>
    <t>503-07-02-05-01-05</t>
  </si>
  <si>
    <t>PROYECTOS PAO 2022</t>
  </si>
  <si>
    <t>MANTENIMIENTO DEL SALON COMUNAL DE EL HIGUERON, PARQUE EL HIGUERON: LIMPIEZA Y PINTURA ESTRUCTURA DE TANQUE DE AGUA, MANTENIMIENTO DE CANOAS, PINTURA TECHO BODEGA, INSTALACION ADOQUINES</t>
  </si>
  <si>
    <t>MANTENIMIENTO GENERAL DEL SALON COMUNAL DE BARRIO LA UNION</t>
  </si>
  <si>
    <t>MEJORAS DEL CEN CINAI SAN ANTONIO: PINTURA DE TODAS LAS PAREDES INTERNAS Y EXTERNAS, ASI COMO LOS PORTONES, REJAS, PUERTAS EXTERNAS E INTERIORES</t>
  </si>
  <si>
    <t>CONSTRUCCION DE BODEGA PARA ALMACENAR ALIMENTOS EN EL CEN CINAI DE GUADALUPE</t>
  </si>
  <si>
    <t>503-01-30-05-02-01</t>
  </si>
  <si>
    <t>BIEN DURADERO</t>
  </si>
  <si>
    <t>503-02-12-05-02-02</t>
  </si>
  <si>
    <t>CONSTRUCCION DE CAÑOS AL NORTE DE LA NOCHE BUENA</t>
  </si>
  <si>
    <t>503-02-13-05-02-02</t>
  </si>
  <si>
    <t>CONSTRUCCION DE MURO Y REJA CON FACHALETA EN EL SECTOR SUR DEL CEMENTERIO NUESTRA SEÑORA DE GUADALUPE</t>
  </si>
  <si>
    <t>CONSTRUCCION DE 100M DE ACERA, UNA BODEGA DE 10M2 Y CORDON DE CAÑO EN BARRIO LAS MAGNOLIAS, AREAS PUBLICAS</t>
  </si>
  <si>
    <t>CONSTRUCCION DE MALLA E INSTALACION DE JUEGOS INFANTILES Y BANCAS EN EL AREA DE PARQUE DE BARRIO LOS ALMENDROS, SANTA CECILIA</t>
  </si>
  <si>
    <t>503-06-24-05-02-66</t>
  </si>
  <si>
    <t>AMPLIACION Y MEJORAS EN LAS INSTALACIONES DE LA ASOCIACION DE DESARROLLO ESPECIFICO PARA LA ATENCION Y PROMOCION DE DERECHOS PARA LAS PERONAS CON DISCAPACIDAD ADULTAS DEL CANTON DE GOICOECHEA (ADEDISCA-GOICOECHEA)</t>
  </si>
  <si>
    <t>MEJORAS EN LOS TECHOS DE TODOS LOS PABELLONES DEL CENTRO EDUCATIVO LIC. CLAUDIO CORTES CASTRO</t>
  </si>
  <si>
    <t>INSTALACION DE CERCA ELECTRICA ALREDEDOR DEL SALON COMUNAL DE SAN FRANCISCO</t>
  </si>
  <si>
    <t>INSTALACION DE CUATRO EXTACTORES EN EL SALON COMUNAL DE SAN FRANCISCO</t>
  </si>
  <si>
    <t>503-01-33-05-02-01</t>
  </si>
  <si>
    <t>RECONSTRUIR, MEJORAR, COLOCAR Y DAR MANTENIMIENTO A LAS RAMPAS, PASAMANOS Y TAPAS DE ALCANTARRILLAS EXISTENTES EN EL DISTRITO SAN FRANCISCO</t>
  </si>
  <si>
    <t>503-02-16-05-02-02</t>
  </si>
  <si>
    <t xml:space="preserve">CONSTRUCCION DE RAMPA DE ACCESO A BARRIO BUENA VISTA, </t>
  </si>
  <si>
    <t>503-02-17-05-02-02</t>
  </si>
  <si>
    <t>MEJORAS DEL POLIDEPORTIVO DE SAN FRANCISCO II ETAPA</t>
  </si>
  <si>
    <t>503-06-31-05-02-99</t>
  </si>
  <si>
    <t>MANTENIMIENTO ESCUELA DR. FERRAZ: PINTURA GENERAL, ARREGLO DE FACHADA ALEROS, CAMBIO DE MALLA</t>
  </si>
  <si>
    <t>MEJORAS DEL CENTRO DIURNO DE CALLE BLANCOS: TECHAR LA RAMPA, TECHAR ENTRADA Y SALIDA DE LAS PERSONAS ADULTAS MAYOR, PASAMANOS, INSTALACION ALAMBRE NAVAJA, CANOAS</t>
  </si>
  <si>
    <t>REMODELACION DE BAÑOS DEL SALON DONDE SE UBICO EL EBAIS EN CALLE BLANCOS, PARA CUMPLIR LA LEY 7600: LAVAMANOS E INODORO, CAMBIO DE CIELO E ILUMINACION TIPO LED</t>
  </si>
  <si>
    <t>MEJORAS EN CEN CINAI CALLE BLANCOS: REPARACION DE CASITA DE JUEGOS, INSTALACION SERVICIOSANITARIO</t>
  </si>
  <si>
    <t>CONSTRUCCION DE SERVICIO SANITARIO ACORDE CON LEY 7600 EN EL SALON COMUNAL DE URB. EL ENCANTO</t>
  </si>
  <si>
    <t>503-01-29-05-02-01</t>
  </si>
  <si>
    <t>DEMOLICION Y CONSTRUCCION DE CORDON DE CAÑO, ASI COMO REPELLO Y OTROS EN MURO EN LOTES VOLIO</t>
  </si>
  <si>
    <t>CONSTRUCCION DE CORDON DE CAÑO EN BARRIO SANTO TOMAS, APROXIMADAMANTE 400M, PARA EVITAR EMPOSAMIENTOS DE AGUA</t>
  </si>
  <si>
    <t>503-02-04-01-08-02</t>
  </si>
  <si>
    <t>MEJORAS EN CAÑO Y COLOCACION DE PARRILLAS EN BARRIO SANTA FE</t>
  </si>
  <si>
    <t>503-02-05-01-08-02</t>
  </si>
  <si>
    <t>INSTALACION DE SISTEMA DE RIEGO EN CANCHA DE FUTBOL DEL POLIDEPORTIVO DE CALLE BLANCOS</t>
  </si>
  <si>
    <t>CONSTRUCCION DE MURO DE CONTENCION DE TERRENO PARA DESARROLLO O CONSTRUCCION DE SALON COMUNAL EN URB. MONTELIMAR</t>
  </si>
  <si>
    <t>MEJORAS PARQUE LOS TULIPANES-GIRASOLES: INSTALAICON DE PASAMANOS LEY 7600, BANCAS, KIOSKO, BASUREROS, JUEGOSN INFANTILES</t>
  </si>
  <si>
    <t>MEJORAS PARQUE INFANTIL DE URB. LA CATOLICA: REFORZAR BASES DEL KIOSKO EN PERLING, INSTALAR MAQUINAS PARA EJERCICIO AL COSTADO ESTE DEL PARQUE</t>
  </si>
  <si>
    <t>MEJORAS PAEQUE LOS GERANIOS: INSTALACION DE RANCHO RUSTICO DE MADERA PLASTICA, MESAS DE PIC NIC DE MADERA PLASTICA; BANCAS CON RESPALDOS Y BRACERAS EN MADERA PLASTICA, BASUREROS EN MADERA PLASTICA, PINTURA</t>
  </si>
  <si>
    <t>MEJORAS PARQUE LAS GARDENIAS: INST. DE MESAS DE PIC NIC DE MADERA PLASTICA, BANCAS CON RESPALDOS Y  BRACERAS EN MADERA PLASTICA, BASUREROS EN MADERA PLASTICA, MESA PARA JUGAR AJEDREZ, REPARAR SUPERFICIE CANCHA BALONCESTO</t>
  </si>
  <si>
    <t>MEJORAS EN PARQUE DIVINO NIÑO: PINTURA DE MALLA, MANTENIMIENTO DE JUEGOS, SEPARACION CON MALLA TERRENO PARA INGRESO DE PERROS</t>
  </si>
  <si>
    <t>REMODELACION DEL SALON COMUNAL DE SALITRILLOS</t>
  </si>
  <si>
    <t>503-01-21-01-08-01</t>
  </si>
  <si>
    <t>CONSTRUCCION DE ACERAS ALREDEDOR DEL SALON COMUNAL DE LA URBANIZAICON HORTENSIAS 2, CON PORTON DE ACCESO A LA CALLE, TRASLADO DE BAÑO A ESQUINA EXTERIOR DEL SALON Y ACONDICIONAR OFICINA</t>
  </si>
  <si>
    <t>CONSTRUCCION DE PASO PEATONAL TECHADO DESDE EL PORTON PRINCIPAL HASTA LA ENTRADA PRINCIPAL DEL SALON COMUNAL DE URBANIZACION BRUNCAS</t>
  </si>
  <si>
    <t>503-01-31-05-02-01</t>
  </si>
  <si>
    <t>CONSTRUCCION DE AMPLIACION DEL SALON COMUNAL DE LA URB. CLARAVAL</t>
  </si>
  <si>
    <t>503-01-32-05-02-01</t>
  </si>
  <si>
    <t>CONSTRUCCION DE MURO DE CONTENCION DE 85M DE LONGITUD Y ALTURA VARIABLE, ASI COMO CONSTRUCCION DE ACERA DE 85M DE LONGITUD POR 1,20M DE ANCHO, PLANO CATASTRO SJ 02245-1929, SECTOR CONOCIDO COMO CUESTA HASTA SABANILLA</t>
  </si>
  <si>
    <t>503-01-14-05-02-02</t>
  </si>
  <si>
    <t>CONSTRUCCION DE MURO DE CONTENCION EN URB. EL CARMEN</t>
  </si>
  <si>
    <t>CONSTRUCCION SISTEMA PLUVIAL PARA EVACUACION DE AGUAS PLUVIALES DE LOTE UBICADO 150M NORTE DEL EBAIS DE MATA DEE PLATANO, PROPIEDAD DE ADIMAPLA, PLANO SJ-0280765-1995</t>
  </si>
  <si>
    <t>CONSTRUCCION DE MURO DE CONTENCION EN URBANIZACION VISTAS DEL VALLE #3</t>
  </si>
  <si>
    <t>REMODELACION DEL PARQUE DE NIÑOS Y MASCOTAS DE URBANIZACION LA CARMELINA: CAMBIO DE MALLA, COLOCACION DE ALAMBRE NAVAJA, REMODELACION RANCHO, SUSTITUCION JUEGOS INFANTILES, INSTALAR JUEGOS MASCOTAS Y BASUREROS, PINTURA
DE BANCAS Y MESAS</t>
  </si>
  <si>
    <t>MANTENIMIENTO DE CANCHA MULTIUSOS Y PARQUE INFANTIL DE URB. TEPEYAC I</t>
  </si>
  <si>
    <t>RECONSTRUCCION DE SERVICIOS SANITARIOS, MANTENIMIENTO DE CAMERINOS, HABILITACION DE SERVICIOS SANITARIOS Y TANQUE SEPTICO, PARQUEO DE BICICLETAS EN EL POLIDEPORTIVO MATA DE PLATANO</t>
  </si>
  <si>
    <t>RESTAURACION DE PARQUE INFANTIL (JUEGOS INFANTILES Y MAQUINAS PARA EJERCICIO) Y COLOCACION DE MALLA PERIMETRAL EN URB. PRUSIA</t>
  </si>
  <si>
    <t>II ETAPA DEL PROYECTO DE PLANCHE TECHADO EN URB. TEPEYAC II</t>
  </si>
  <si>
    <t>MANTENIMIENTO DE LA CANCHA MULTIUSOS DE ASOTEX: PINTURA Y MARCOS</t>
  </si>
  <si>
    <t>503-06-16-01-08-03</t>
  </si>
  <si>
    <t>ADQUISICION DE PLAY GROUND PARA ZONA DE PARQUE DE URB. ASOTEX</t>
  </si>
  <si>
    <t>503-06-23-05-01-07</t>
  </si>
  <si>
    <t>INSTALACION DE MALLA PARA PROTEGER LAS MAQUINAS DE EJERCICIO EN URBANIZACION BRUNCAS</t>
  </si>
  <si>
    <t>503-06-28-05-02-99</t>
  </si>
  <si>
    <t>CONSTRUCCION PROYECTO RECREATIVO FAMILIAR EN URB. VISTAS DEL VALLE #2, EN ZONA DE PARQUE Y AREA COMUNAL ETAPA 1 Y 2</t>
  </si>
  <si>
    <t>503-06-33-05-02-99</t>
  </si>
  <si>
    <t>ACONDICIONAMIENTO DE AREAS DE PARQUE DE URB. BOSQUE DEL ORIENTE: ADQUISICION DE EQUIPO PARA EJERCICIO AL AIRE LIBRE</t>
  </si>
  <si>
    <t>503-06-34-05-02-99</t>
  </si>
  <si>
    <t>MEJORAS EN AREA DE PARQUE 2 URB. ALTA VISTA: CIERRE DE ZONA, CAMBIO DE JUEGOS INFANTILES, INSTALACION DE BASUREROS Y HABILITACION PARQUE MASCOTAS</t>
  </si>
  <si>
    <t>CONSTRUCCION EN AREA COMUNAL DE MINI CANCHA INFANTIL DE DEPORTES EN URBANIZACION LA ESTEFANIA DEL ESTE</t>
  </si>
  <si>
    <t>ADQUISICION E INTALACION DE CAMARAS PARA SEGURIDAD EN SALON COMUNAL DE BARRIO LA CRUZ</t>
  </si>
  <si>
    <t>SOLICITAR VB DE COMPUTO</t>
  </si>
  <si>
    <t>ADQUISICION E INSTALACION DE CAMARAS PARA SEGURIDAD EN LA CANCHA MULTIUSO Y ZONAS VERDES EN URB. BRUNCAS</t>
  </si>
  <si>
    <t>MEJORAS EN EL LOCAL DONDE SE UBICA LA FUERZA PUBLICA EN IPIS</t>
  </si>
  <si>
    <t>503-01-11-01-08-01</t>
  </si>
  <si>
    <t>MEJORAS Y REPARACION EN EL SALON COMUNAL LA MORA</t>
  </si>
  <si>
    <t>REPARACION DEL SALON COMUNAL DE ZETILLAL: CAMBIO TOTAL DE TECHO Y CIELO RASO</t>
  </si>
  <si>
    <t>MEJORAS SALON COMUNAL DE SANTA MARIA: REALIZAR EL LEVANTAMIENTO Y CAMBIO DEL CIELO RASO</t>
  </si>
  <si>
    <t>MEJORAS SALON COMNAL DE CALLE GUTIERREZ: ENCHAPE TIPO FACHALETA DE MUROS Y COLOCACION DE PISO DE CERAMICA DE LAS GRADAS</t>
  </si>
  <si>
    <t>MEJORAS DEL SALON COMUNAL DE URB. KOROBO: ASEGURAR TECHO DE BODEGA, ELIMINAR GRADAS DE INGRESO Y EN BODEGA; INSTALAR PISO CERAMICO EN BODEGA; INSTALAR PUERTA MADERA EN BODEGA; CIELO RASO EN TABLILLA PLASTICA EN BODEGA; PINTAR PAREDES DE BODEGA, INSTALACION TOMACORRIENTES EN BODEGA, MURO DE BLOCK, PLANCHE, MALLA SOBRE MURO</t>
  </si>
  <si>
    <t>MEJORAS DE LOCAL DE GUIAS Y SCOUT #94: COLOCACION DE MURO CON ALAMBRE NAVAJA EN PARTE TRASERA Y REMODELACION DE TORRES</t>
  </si>
  <si>
    <t>MEJORAS LOCAL DEL CONSEJO DE DISTRITO IPIS</t>
  </si>
  <si>
    <t>MEJORAS EN LAS INSTALACIONES DEL LOCAL DONDE SE UBICA LA BENEMERITA CRUZ ROJA COSTARRICENSE-COMITÉ GOICOECHEA: CAMBIO DEL TECHO GARAGE SUR Y REPARACION DE PAREDES</t>
  </si>
  <si>
    <t>SUSTITUCION DE CUNETAS EN LA ZONA D DE LA URB. EL NAZARENO</t>
  </si>
  <si>
    <t>503-02-06-01-08-02</t>
  </si>
  <si>
    <t>CONSTRUCCION DE MURO DE GAVIONES EN PARQUE LAS MAGNOLIAS</t>
  </si>
  <si>
    <t>ENTUBADO DE 25M DE LA ACEQUIA, COSTADO OESTE DE LAS CANCHAS DEPORTIVAS EN URB. KOROBO</t>
  </si>
  <si>
    <t>CONSTRUCCION DE MINICANCHAS CON ACERA TIPO PISTA EN URB. LA MORITA</t>
  </si>
  <si>
    <t>CONSTRUCCION DE PLANCHE AREA CANCHA MULTIUSO Y MALLA PERIMETRAL EN URBANIZACION LA FLORESTA</t>
  </si>
  <si>
    <t>CONSTRUCCION DE INSTALACIONES PARA AREA PARA RECICLEJE EN LA URB. LA TRINIDAD</t>
  </si>
  <si>
    <t>REHABILITACION DE ZONA DE PARQUE DE LA URB. MONTE SOL: REPARACION MALLA Y ADQUISICION E INSTALACION DE MAQUINAS PARA EJERCICIO Y JUEGOS INFANTILES</t>
  </si>
  <si>
    <t>ADQUISICION E INSTALACION DE MAQUINAS PARA REALIZAR EJERCICIO EN AREA DE PLAY DE LA ZONA D DE LA URB. EL NAZARENO</t>
  </si>
  <si>
    <t>503-06-20-05-01-07</t>
  </si>
  <si>
    <t>INSTALACION EN AREA DE PARQUE DE LA URBANIZACION LA FLORESTA: INSTALACION DE JUEGOS INFANTILES</t>
  </si>
  <si>
    <t>REHABILITAR ZONA VERDE DE URB. LAS MAGNOLIAS: CIERRE CON MALLA E INSTALACION DE JUEGOS INFANTILES Y MAQUINAS PARA EJERCICIO</t>
  </si>
  <si>
    <t>503-06-22-05-01-07</t>
  </si>
  <si>
    <t>CONSTRUCCION DE GRADERIA Y CAMERINOS EN LA PLAZA DE URB. EL NAZARENO</t>
  </si>
  <si>
    <t>503-06-25-05-02-99</t>
  </si>
  <si>
    <t>TECHADO E ILUMINACION DE LA CANCHA MULTIUSOS DE LA URBANIZACION KARLA MARIA</t>
  </si>
  <si>
    <t>503-06-26-05-02-99</t>
  </si>
  <si>
    <t>TECHADO DE TODA LA PROPIEDAD DONDE SE UBICA LA CANCHA MULTIUSOS DE CALLE FRESAS, CONSTRUCCION DE GRADERIA EN LADO NORTE E ILUMINACION DE CANCHA</t>
  </si>
  <si>
    <t>503-06-27-05-02-99</t>
  </si>
  <si>
    <t>INSTALACION DE MALLA CICLONICA EN COLINDANCIA CON EL RIO ASI COMO CONSTRUIR PLANCHE OVALADO, GRADAS Y LA INSTALACION DE JUEGOS INFANTILES EN ZONA PARQUE URB. LOS CAFETOS</t>
  </si>
  <si>
    <t>503-06-29-05-02-99</t>
  </si>
  <si>
    <t>CONSTRUCCION DE MURO Y ACERA ALREDEDOR DE LA CANCHA FUTBOL DE MOZOTAL</t>
  </si>
  <si>
    <t>503-06-30-05-02-99</t>
  </si>
  <si>
    <t>ELABORACION DE PLANOS CONSTRUCTIVOS PARA PROYECTO DE CONSTRUCCION DE ESPACIOS PARA CAPACITACION, SALAS VELACION, PARA PRUEBAS DE CONSUMO MASIVO PARA EL HABITANTE DE LA CALLE</t>
  </si>
  <si>
    <t>503-02-23-01-08-01</t>
  </si>
  <si>
    <t>MEJORAS ESCUELA JUAN E. PETALLOZZI: CONSTURIR 600M2 DE TECHO PARA CONTINUAR AREA DE CANCHA HASTA EMPATAR CON LA EXISTENTE EN EL AULA DE COMPUTO, A LA MISMA ALTURA</t>
  </si>
  <si>
    <t>CONSTRUCION DE MURO DE CONTENCION EN EL OSARIO GENERAL DEL CEMENTERIO EL REDENTOR</t>
  </si>
  <si>
    <t>CONSTRUCCION INSTALACIONES CENTRO ATENCION INTEGRAL PARA PURRAL EN URBANIZACION MARIA AUGUSTA</t>
  </si>
  <si>
    <t>CONSTRUCCION DE RAMPA DE ACCESO A LA URBANIZACION KURU, ALAMEDA #6, CONFORME LEY 7600</t>
  </si>
  <si>
    <t>CONSTRUCION DE INSTALACIONES PARA COCINA Y BODEGA DEL CENTRO DE FORMACION KURU</t>
  </si>
  <si>
    <t>CONSTRUCCION DE LA SEGUNDA ETAPA DE  INSTALACIONES DEL CENTRO DE APOYO JUVENIL EN URB. EL EDEN</t>
  </si>
  <si>
    <t>CONSTRUCION DE INSTALACION DE SEGUNDO PISO EN LA COMANDANCIA POLICIAL DE PURRAL</t>
  </si>
  <si>
    <t>MEJORAS EN LA ALAMEDA MOZOTAL Y ALAMEDA OLGA, COLOCADO ZACATE BLOCK Y CONSTRUYENDO MURO GAVIONES EN BASE DE JUEGOS INFANTILES DE URB. BERACA</t>
  </si>
  <si>
    <t>CONSTRUCCION DE INSTALACIONES PARA UBICAR EN AULA PARA FISIOTERAPIA, CON ESPACIO PARA CENTRO DE SEGURIDAD Y MONITOREO EN EL CENTRO DEPORTIVO DE PURRAL</t>
  </si>
  <si>
    <t>REHABILITACION DEL GIMNASIO DE URBANIZACION LA LUPITA: MALLAS, PORTONES CORREDIZOS, BATERIA BAÑOS, ILUMINACION, GRADERIA, INSTALACION ELECTRICA, INSTALACION TUBERIA AGUA POTABLE</t>
  </si>
  <si>
    <t>503-06-32-05-02-99</t>
  </si>
  <si>
    <t>CONSTRUCCION DE CENTRO DEPORTIVO EL PUEBLO: CONSTRUCCION DE CANCHA DE FUTBOL CON PISTA ATLETICA OVALADA, ILUINACION, AREAS COMUNES DE ENTRENAMIENTO, BATERIAS DE BAÑOS</t>
  </si>
  <si>
    <t>CONSTRUCCION DE INFRAESTRUCTURA PARA MOVILIDAD PEATONAL EN EL CANTON</t>
  </si>
  <si>
    <t>MANTENIMIENTO DEL TECHO Y ESTRUCTURA DE PERLING DEL GIMNASIO DE LA ESCUELA JOSE FABIO GARNIER UGALDE</t>
  </si>
  <si>
    <t>CONSTRUCCION DE CORDON DE CAÑO IZQUIERDO Y DERECHO E INSTALACION DE CUNETAS EN CALLE LA ISLA II ETAPA</t>
  </si>
  <si>
    <t>CONSTRUCCION DE INSTALACIONES DE SALON MULTIUSO, ANEXO A LOCAL RED DE CUIDO EN VISTA DE MAR Y REFUERZOS DE MUROS DE RETENCION I ETAPA</t>
  </si>
  <si>
    <t>CONSTRUCCION DE INSTALACIONES PARA DEDICARLO A CENTRO INTEGRAL DE LA NIÑEZ Y EL ADULTO MAYOR</t>
  </si>
  <si>
    <t>SUJETO A QUE TERRENO SE 
TRASPASE A NOMBRE 
DE ESTE MUNICIPIO</t>
  </si>
  <si>
    <t>CONSTRUCCION Y MEJORAS EN CAÑOS Y CUNETON 100M AL SUR DE LA NOCHE BUENA A BARRIO EL JARDIN</t>
  </si>
  <si>
    <t>REMODELACION Y MEJORAMIENTO DE LA SEGUNDA ETAPA DEL PARQUE LAS ROSAS, DIST. CALLE BLANCOS</t>
  </si>
  <si>
    <t>ASEGURAMIENTO DE EDIFICIOS A, F Y G DEL CENTRO NACIONAL DE EDUCACION ESPECIAL FERNANDO ENTENO GUELL: INSTALACION DE VERJAS Y PORTONES</t>
  </si>
  <si>
    <t>CAMBIO DE TECHO DEL SECTOR DONDE SE UBICA LA IMPRENTA EN EL SALON COMUNAL SAN GERARDO SANTA CECILIA</t>
  </si>
  <si>
    <t>REMODELACION DEL SALON COMUNAL DE BARRIO SAN GABRIEL</t>
  </si>
  <si>
    <t>CONSTRUCCION EN AREA DE PARQUE  DE TAPIA PERIMETRAL EN SISTEMA PREFABRICADO Y COLOCACION DE EQUIPOS BIOMECANICOS EN RESIDENCIAL LA CASA DE LA PRADERA</t>
  </si>
  <si>
    <t>MEJORAS DEL SALON COMUNAL DE URB. LAS ORQUIDEAS Y ZONAS ANEXOS: PORTON CORREDIZO, CAMBIO VENTANAS, CAMBIO LOSA SANITARIA Y LAVAMANOS, INSTALACION JUEGOS Y MAQUINAS PARA EJERCICIO EN ZONA ANEXA</t>
  </si>
  <si>
    <t>EXTRAORDINARIO  PARTIDAS ESPECIFICAS</t>
  </si>
  <si>
    <t>SEMESTRE</t>
  </si>
  <si>
    <t>MEJORAS EN EL AREA DE JUEGOS DEL CENTRO INFANTIL DE NUTRICION Y ATENCION INTEGRAL SAN ANTONIO</t>
  </si>
  <si>
    <t>504-01-05-01-08-01</t>
  </si>
  <si>
    <t>COMPRA DE MATERIALES PARA AMPLIAR EL COMEDOR ESTUDIANTIL DEL INSTITUTO DE ENSEÑANZA GENERAL BASICA AMERICA CENTRAL</t>
  </si>
  <si>
    <t>MATERIALES</t>
  </si>
  <si>
    <t>504-01-23-02-03-99</t>
  </si>
  <si>
    <t>BIENES DURADEROS</t>
  </si>
  <si>
    <t>MEJORAS EN ZINC DEL CEN CINAI DE LA COMUNIDAD DE CALLE BLANCOS</t>
  </si>
  <si>
    <t>504-01-01-01-08-01</t>
  </si>
  <si>
    <t>CAMBIO EN LA TOTALIDAD DE LAS LAMINAS DE ZINC DEL TECHO DE LA IGLESIA INMACULADA CONCEPCION, EN LA COMUNIDAD DE EL ENCANTO</t>
  </si>
  <si>
    <t>504-01-02-01-08-01</t>
  </si>
  <si>
    <t>MEJORAS A LA IGLESIA CATOLICA DE EL ENCANTO</t>
  </si>
  <si>
    <t>504-01-06-01-08-01</t>
  </si>
  <si>
    <t>MEJORAS DE LA INFRAESTRUCTURA EN LAS INSTALACIONES DEL CENTRO DIURNO ALBERGUE DE ANCIANOS SANTO TOMAS</t>
  </si>
  <si>
    <t>504-01-12-01-08-01</t>
  </si>
  <si>
    <t>MEJORAS EN LA INFRAESTRUCTURA EN INSTALACIONES DE ESCUELA DR. FERRAZ</t>
  </si>
  <si>
    <t>504-01-13-01-08-01</t>
  </si>
  <si>
    <t>REPARACION INTEGRAL DEL TECHO DE LA IGLESIA MARIA INMACULADA CONCEPCION EN LA COMUNIDAD DE CALLE BLANCOS</t>
  </si>
  <si>
    <t>504-01-18-01-08-01</t>
  </si>
  <si>
    <t>MEJORAS EN INFRAESTRUCTURA EN LA ESCUELA DOCTOR FERRAZ</t>
  </si>
  <si>
    <t>504-01-20-02-03-99</t>
  </si>
  <si>
    <t>MEJORAS EN INFRAESTRUCTURA EN INSTALACIONES DEL CENTRO DIURNO ALBERGUE ANCIANOS SANTO TOMAS</t>
  </si>
  <si>
    <t>504-02-21-02-03-99</t>
  </si>
  <si>
    <t>CONSTRUCCION DE PUERTA AL COSTADO OESTE DEL EDIFICIO DE LA ASOCIACION DEL CENTRO DIURNO DE LA TERCERA EDAD DE MONTELIMAR</t>
  </si>
  <si>
    <t>504-01-29-05-02-01</t>
  </si>
  <si>
    <t>MANTENIMIENTO Y PINTURA PARA JUEGOS DE METAL Y MADERA PARA PARQUE RESIDENCIAL LA CATOLICA</t>
  </si>
  <si>
    <t>504-06-06-01-08-03</t>
  </si>
  <si>
    <t>TECHAR CANCHA MULTIUSOS DEL POLIDEPORTIVO DE CALLE BLANCOS</t>
  </si>
  <si>
    <t>504-06-07-01-08-03</t>
  </si>
  <si>
    <t>CAMBIO DE LAMINAS DE ZINC EN MAL ESTADO DEL SALON EN LA COMUNIDAD DE MATA DE PLATANO</t>
  </si>
  <si>
    <t>504-01-03-01-08-01</t>
  </si>
  <si>
    <t>MEJORAS SALON COMUNAL DE LA URBANIZACION EL VALLE</t>
  </si>
  <si>
    <t>504-01-07-01-08-01</t>
  </si>
  <si>
    <t>MEJORAS DEL SALON COMUNAL DE LA ASOCIACION DESARROLLO INTEGRAL DE MATA DE PLATANO</t>
  </si>
  <si>
    <t>504-01-08-01-08-01</t>
  </si>
  <si>
    <t>RESTAURACION DE LAS CANCHAS Y JUEGOS INFANTILES DEL PARQUE EN LA COMUNIDAD DE RESIDENCIAL BOSQUES DEL ORIENTE</t>
  </si>
  <si>
    <t>504-06-01-01-08-03</t>
  </si>
  <si>
    <t>MANTENIMIENTO A PARQUES INFANTILES DE LA COMUNIDAD DE LAS HORTENSIAS 1</t>
  </si>
  <si>
    <t>504-06-02-01-08-03</t>
  </si>
  <si>
    <t>CAMBIO DE MALLA PERIMETRAL AL PLAY GROUND DE LA URBANIZACION TANZI CORVETTI</t>
  </si>
  <si>
    <t>504-06-08-01-08-03</t>
  </si>
  <si>
    <t>MEJORAS EN CEN CINAI DE LA COMUNIDAD DE LA MORA</t>
  </si>
  <si>
    <t>504-01-04-01-08-01</t>
  </si>
  <si>
    <t>REMODELACION INFRAESTRUCTURA DELEGACION POLICIAL CIUDADELA RODRIGO FACIO</t>
  </si>
  <si>
    <t>504-01-10-01-08-01</t>
  </si>
  <si>
    <t>MEJORAS EN EL EDIFICIO DEL COMITE AUXILIAR DE LA CRUZ ROJA EN IPIS</t>
  </si>
  <si>
    <t>504-01-14-01-08-01</t>
  </si>
  <si>
    <t>MEJORAS EN LA INFRAESTRUCTURA DE LA ESCUELA JUAN FLORES (PINTURA)</t>
  </si>
  <si>
    <t>504-01-19-02-03-01</t>
  </si>
  <si>
    <t>MEJORAS DE LA DELEGACION DISTRITAL DE POLICIA EN URBANIZACION ZETILLAL</t>
  </si>
  <si>
    <t>504-01-22-02-03-99</t>
  </si>
  <si>
    <t>CONSTRUCCION AULA Y REPARACION DE INFRAESTRUCTURA JARDIN DE NIÑOS ROBERTO CANTILLANO</t>
  </si>
  <si>
    <t>504-01-26-05-02-01</t>
  </si>
  <si>
    <t>CONSTRUCCION DE SERVICIOS SANITARIOS EN LA ESCUELA LOS ANGELES</t>
  </si>
  <si>
    <t>504-01-28-05-02-01</t>
  </si>
  <si>
    <t>MEJORAS DEL PUENTE EN MOZOTAL CALLE LA HERMENEGILDA</t>
  </si>
  <si>
    <t>504-02-01-02-03-99</t>
  </si>
  <si>
    <t>MEJORAS DEL PUENTE DE LA ENTRADA DE MOZOTAL</t>
  </si>
  <si>
    <t>504-02-02-02-03-99</t>
  </si>
  <si>
    <t>INSTALACION DE MALLA, ALAMBRE NAVAJA EN EL FUERTE GROUP SCOUT 94</t>
  </si>
  <si>
    <t>504-05-02-05-02-07</t>
  </si>
  <si>
    <t>MEJORAS EN EL AREA DE LA CANCHA DE DEPORTES DE IPS</t>
  </si>
  <si>
    <t>504-06-04-01-08-03</t>
  </si>
  <si>
    <t>REMODELACION DE PLAY GROUND EN LA COMUNIDAD DE IPIS</t>
  </si>
  <si>
    <t>504-06-09-01-08-03</t>
  </si>
  <si>
    <t>MEJORAS EN LA CANCHA MULTIUSOS DE LA COMUNIDAD DE ZETILLAL</t>
  </si>
  <si>
    <t>504-06-10-01-08-03</t>
  </si>
  <si>
    <t>AMPLIACION DEL COMEDOR DEL KINDER DE LA ESCUELA JUAN ENRIQUE PESTALIZZI</t>
  </si>
  <si>
    <t>504-01-11-01-08-01</t>
  </si>
  <si>
    <t>MEJORAS DEL TECHO DEL CEN CINAI DE LOS CUADROS</t>
  </si>
  <si>
    <t>504-01-16-01-08-01</t>
  </si>
  <si>
    <t>PARA BIBLIOTECA PUBLICA PARA EL LICEO NUEVO DE PURRAL</t>
  </si>
  <si>
    <t>504-01-17-01-08-01</t>
  </si>
  <si>
    <t>MEJORAS EN EL KINDER DE LA ESCUELA JUAN E. PESTALOZZI Y ADQUISICION DE EQUIPO DE COCINA</t>
  </si>
  <si>
    <t>504-01-25-05-01-99</t>
  </si>
  <si>
    <t>CONSTRUIR SALON MULTIUSOS DE LOREMAR</t>
  </si>
  <si>
    <t>504-01-27-05-02-01</t>
  </si>
  <si>
    <t>REPARACION DE MALLA DEL PARQUE INFANTIL DE URBANIZACION LA ESMERALDA</t>
  </si>
  <si>
    <t>504-06-05-01-08-03</t>
  </si>
  <si>
    <t>MEJORAS ESCUELA JOSE FABIO GARNIER</t>
  </si>
  <si>
    <t>504-01-09-01-08-01</t>
  </si>
  <si>
    <t>MEJORAS EN LA SEGUNDA ETAPA EN ANTIGUO EDIFICIO DE LA GUARDIA RURAL DE VISTA DE MAR</t>
  </si>
  <si>
    <t>PARA LABORATORIO DE COMPUTO LICEO VIRGEN MEDALLA MILGROSA</t>
  </si>
  <si>
    <t>BIENES DURADERO</t>
  </si>
  <si>
    <t>504-01-24-05-01-05</t>
  </si>
  <si>
    <t>ENTUBADO, ACERAS Y CORDON DE CAÑO TRAMO DE 240M DE LA PRIMER ENTRADA URB.VISTA DE MAR</t>
  </si>
  <si>
    <t>504-05-01-05-02-07</t>
  </si>
  <si>
    <t>MANTENIMIENTO PARADAS DE BUS EN LA COMUNIDAD DE RANCHO REDONDO</t>
  </si>
  <si>
    <t>504-06-03-01-08-03</t>
  </si>
  <si>
    <t>ESPECIFICO</t>
  </si>
  <si>
    <t>PROYECTOS CON  SITUACION ESPECIAL</t>
  </si>
  <si>
    <t>FINALIZACION DE PRIMER PISO DE COMANDANCIA POLICIAL DE PURRAL</t>
  </si>
  <si>
    <t>503-05-57-05-02-07</t>
  </si>
  <si>
    <t>504-01-15-01-08-01</t>
  </si>
</sst>
</file>

<file path=xl/styles.xml><?xml version="1.0" encoding="utf-8"?>
<styleSheet xmlns="http://schemas.openxmlformats.org/spreadsheetml/2006/main">
  <numFmts count="2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C$-4C0A]\ #,##0.00"/>
    <numFmt numFmtId="173" formatCode="_([$€]* #,##0.00_);_([$€]* \(#,##0.00\);_([$€]* &quot;-&quot;??_);_(@_)"/>
    <numFmt numFmtId="174" formatCode="[$₡-140A]#,##0.00"/>
    <numFmt numFmtId="175" formatCode="&quot;₡&quot;#,##0.00"/>
    <numFmt numFmtId="176" formatCode="0.0%"/>
    <numFmt numFmtId="177" formatCode="0.0"/>
    <numFmt numFmtId="178" formatCode="&quot;₡&quot;#,##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6.3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11"/>
      <color indexed="10"/>
      <name val="Arial"/>
      <family val="2"/>
    </font>
    <font>
      <b/>
      <sz val="22"/>
      <color indexed="10"/>
      <name val="Arial"/>
      <family val="2"/>
    </font>
    <font>
      <b/>
      <sz val="16"/>
      <color indexed="3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8"/>
      <color indexed="10"/>
      <name val="Calibri"/>
      <family val="2"/>
    </font>
    <font>
      <sz val="8"/>
      <name val="Segoe U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  <font>
      <b/>
      <sz val="22"/>
      <color rgb="FFFF0000"/>
      <name val="Arial"/>
      <family val="2"/>
    </font>
    <font>
      <b/>
      <sz val="16"/>
      <color rgb="FF0066CC"/>
      <name val="Calibri"/>
      <family val="2"/>
    </font>
    <font>
      <b/>
      <sz val="16"/>
      <color rgb="FF000000"/>
      <name val="Calibri"/>
      <family val="2"/>
    </font>
    <font>
      <b/>
      <sz val="16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u val="single"/>
      <sz val="1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60" fillId="34" borderId="11" xfId="0" applyFont="1" applyFill="1" applyBorder="1" applyAlignment="1">
      <alignment horizontal="center"/>
    </xf>
    <xf numFmtId="0" fontId="60" fillId="34" borderId="12" xfId="0" applyFont="1" applyFill="1" applyBorder="1" applyAlignment="1">
      <alignment horizontal="center"/>
    </xf>
    <xf numFmtId="0" fontId="60" fillId="34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8" borderId="16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9" borderId="20" xfId="0" applyFont="1" applyFill="1" applyBorder="1" applyAlignment="1">
      <alignment horizontal="center"/>
    </xf>
    <xf numFmtId="0" fontId="4" fillId="40" borderId="21" xfId="0" applyFont="1" applyFill="1" applyBorder="1" applyAlignment="1">
      <alignment/>
    </xf>
    <xf numFmtId="0" fontId="61" fillId="33" borderId="20" xfId="0" applyFont="1" applyFill="1" applyBorder="1" applyAlignment="1">
      <alignment/>
    </xf>
    <xf numFmtId="175" fontId="4" fillId="0" borderId="14" xfId="0" applyNumberFormat="1" applyFont="1" applyFill="1" applyBorder="1" applyAlignment="1">
      <alignment/>
    </xf>
    <xf numFmtId="0" fontId="4" fillId="41" borderId="14" xfId="0" applyFont="1" applyFill="1" applyBorder="1" applyAlignment="1">
      <alignment/>
    </xf>
    <xf numFmtId="0" fontId="4" fillId="41" borderId="22" xfId="0" applyFont="1" applyFill="1" applyBorder="1" applyAlignment="1">
      <alignment/>
    </xf>
    <xf numFmtId="0" fontId="4" fillId="41" borderId="23" xfId="0" applyFont="1" applyFill="1" applyBorder="1" applyAlignment="1">
      <alignment/>
    </xf>
    <xf numFmtId="0" fontId="3" fillId="41" borderId="24" xfId="0" applyFont="1" applyFill="1" applyBorder="1" applyAlignment="1">
      <alignment/>
    </xf>
    <xf numFmtId="0" fontId="4" fillId="41" borderId="25" xfId="0" applyFont="1" applyFill="1" applyBorder="1" applyAlignment="1">
      <alignment/>
    </xf>
    <xf numFmtId="175" fontId="62" fillId="42" borderId="24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62" fillId="42" borderId="28" xfId="0" applyFont="1" applyFill="1" applyBorder="1" applyAlignment="1">
      <alignment/>
    </xf>
    <xf numFmtId="0" fontId="3" fillId="12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30" xfId="0" applyFont="1" applyBorder="1" applyAlignment="1">
      <alignment/>
    </xf>
    <xf numFmtId="0" fontId="3" fillId="39" borderId="31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175" fontId="4" fillId="41" borderId="14" xfId="0" applyNumberFormat="1" applyFont="1" applyFill="1" applyBorder="1" applyAlignment="1">
      <alignment/>
    </xf>
    <xf numFmtId="0" fontId="4" fillId="41" borderId="14" xfId="0" applyFont="1" applyFill="1" applyBorder="1" applyAlignment="1">
      <alignment horizontal="center"/>
    </xf>
    <xf numFmtId="0" fontId="4" fillId="41" borderId="14" xfId="0" applyFont="1" applyFill="1" applyBorder="1" applyAlignment="1">
      <alignment wrapText="1"/>
    </xf>
    <xf numFmtId="175" fontId="4" fillId="41" borderId="23" xfId="0" applyNumberFormat="1" applyFont="1" applyFill="1" applyBorder="1" applyAlignment="1">
      <alignment/>
    </xf>
    <xf numFmtId="175" fontId="62" fillId="41" borderId="24" xfId="0" applyNumberFormat="1" applyFont="1" applyFill="1" applyBorder="1" applyAlignment="1">
      <alignment/>
    </xf>
    <xf numFmtId="0" fontId="5" fillId="41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4" fillId="0" borderId="35" xfId="0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41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31" xfId="0" applyFont="1" applyBorder="1" applyAlignment="1">
      <alignment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3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39" xfId="0" applyFont="1" applyBorder="1" applyAlignment="1">
      <alignment wrapText="1"/>
    </xf>
    <xf numFmtId="0" fontId="6" fillId="41" borderId="0" xfId="0" applyFont="1" applyFill="1" applyBorder="1" applyAlignment="1">
      <alignment wrapText="1"/>
    </xf>
    <xf numFmtId="0" fontId="63" fillId="41" borderId="0" xfId="0" applyFont="1" applyFill="1" applyBorder="1" applyAlignment="1">
      <alignment horizontal="right" wrapText="1"/>
    </xf>
    <xf numFmtId="0" fontId="63" fillId="41" borderId="0" xfId="0" applyFont="1" applyFill="1" applyBorder="1" applyAlignment="1">
      <alignment horizontal="center" wrapText="1"/>
    </xf>
    <xf numFmtId="0" fontId="64" fillId="41" borderId="0" xfId="0" applyFont="1" applyFill="1" applyBorder="1" applyAlignment="1">
      <alignment horizontal="right" wrapText="1"/>
    </xf>
    <xf numFmtId="0" fontId="64" fillId="41" borderId="0" xfId="0" applyFont="1" applyFill="1" applyBorder="1" applyAlignment="1">
      <alignment horizontal="center" wrapText="1"/>
    </xf>
    <xf numFmtId="9" fontId="64" fillId="41" borderId="0" xfId="0" applyNumberFormat="1" applyFont="1" applyFill="1" applyBorder="1" applyAlignment="1">
      <alignment horizontal="center" wrapText="1"/>
    </xf>
    <xf numFmtId="0" fontId="63" fillId="41" borderId="0" xfId="0" applyFont="1" applyFill="1" applyBorder="1" applyAlignment="1">
      <alignment horizontal="center" vertical="center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3" fillId="0" borderId="14" xfId="0" applyFont="1" applyBorder="1" applyAlignment="1">
      <alignment horizontal="right" wrapText="1"/>
    </xf>
    <xf numFmtId="0" fontId="63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4" fillId="0" borderId="14" xfId="0" applyFont="1" applyBorder="1" applyAlignment="1">
      <alignment horizontal="right" wrapText="1"/>
    </xf>
    <xf numFmtId="0" fontId="64" fillId="0" borderId="14" xfId="0" applyFont="1" applyBorder="1" applyAlignment="1">
      <alignment horizontal="center" wrapText="1"/>
    </xf>
    <xf numFmtId="9" fontId="64" fillId="0" borderId="14" xfId="0" applyNumberFormat="1" applyFont="1" applyBorder="1" applyAlignment="1">
      <alignment horizontal="center" wrapText="1"/>
    </xf>
    <xf numFmtId="0" fontId="64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39" borderId="14" xfId="0" applyFont="1" applyFill="1" applyBorder="1" applyAlignment="1">
      <alignment horizontal="center" wrapText="1"/>
    </xf>
    <xf numFmtId="0" fontId="64" fillId="42" borderId="14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/>
    </xf>
    <xf numFmtId="0" fontId="66" fillId="36" borderId="42" xfId="0" applyFont="1" applyFill="1" applyBorder="1" applyAlignment="1">
      <alignment/>
    </xf>
    <xf numFmtId="0" fontId="66" fillId="36" borderId="3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7" fontId="67" fillId="40" borderId="11" xfId="0" applyNumberFormat="1" applyFont="1" applyFill="1" applyBorder="1" applyAlignment="1">
      <alignment/>
    </xf>
    <xf numFmtId="0" fontId="67" fillId="4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41" borderId="16" xfId="0" applyFont="1" applyFill="1" applyBorder="1" applyAlignment="1">
      <alignment/>
    </xf>
    <xf numFmtId="0" fontId="0" fillId="41" borderId="22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5" fillId="0" borderId="28" xfId="0" applyFont="1" applyBorder="1" applyAlignment="1">
      <alignment/>
    </xf>
    <xf numFmtId="175" fontId="62" fillId="42" borderId="28" xfId="0" applyNumberFormat="1" applyFont="1" applyFill="1" applyBorder="1" applyAlignment="1">
      <alignment/>
    </xf>
    <xf numFmtId="0" fontId="4" fillId="39" borderId="44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43" borderId="26" xfId="0" applyFont="1" applyFill="1" applyBorder="1" applyAlignment="1">
      <alignment/>
    </xf>
    <xf numFmtId="0" fontId="4" fillId="43" borderId="27" xfId="0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45" xfId="0" applyFont="1" applyFill="1" applyBorder="1" applyAlignment="1">
      <alignment/>
    </xf>
    <xf numFmtId="0" fontId="61" fillId="33" borderId="46" xfId="0" applyFont="1" applyFill="1" applyBorder="1" applyAlignment="1">
      <alignment/>
    </xf>
    <xf numFmtId="0" fontId="3" fillId="0" borderId="4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0" borderId="50" xfId="0" applyFont="1" applyBorder="1" applyAlignment="1">
      <alignment/>
    </xf>
    <xf numFmtId="175" fontId="7" fillId="0" borderId="28" xfId="0" applyNumberFormat="1" applyFont="1" applyBorder="1" applyAlignment="1">
      <alignment horizontal="center"/>
    </xf>
    <xf numFmtId="175" fontId="7" fillId="0" borderId="50" xfId="0" applyNumberFormat="1" applyFont="1" applyBorder="1" applyAlignment="1">
      <alignment horizontal="center"/>
    </xf>
    <xf numFmtId="0" fontId="68" fillId="33" borderId="24" xfId="0" applyFont="1" applyFill="1" applyBorder="1" applyAlignment="1">
      <alignment/>
    </xf>
    <xf numFmtId="0" fontId="68" fillId="33" borderId="42" xfId="0" applyFont="1" applyFill="1" applyBorder="1" applyAlignment="1">
      <alignment/>
    </xf>
    <xf numFmtId="0" fontId="68" fillId="33" borderId="33" xfId="0" applyFont="1" applyFill="1" applyBorder="1" applyAlignment="1">
      <alignment/>
    </xf>
    <xf numFmtId="0" fontId="0" fillId="33" borderId="33" xfId="0" applyFill="1" applyBorder="1" applyAlignment="1">
      <alignment/>
    </xf>
    <xf numFmtId="0" fontId="4" fillId="41" borderId="51" xfId="0" applyFont="1" applyFill="1" applyBorder="1" applyAlignment="1">
      <alignment horizontal="center"/>
    </xf>
    <xf numFmtId="0" fontId="64" fillId="43" borderId="14" xfId="0" applyFont="1" applyFill="1" applyBorder="1" applyAlignment="1">
      <alignment horizontal="right" wrapText="1"/>
    </xf>
    <xf numFmtId="0" fontId="64" fillId="43" borderId="14" xfId="0" applyFont="1" applyFill="1" applyBorder="1" applyAlignment="1">
      <alignment horizontal="center" wrapText="1"/>
    </xf>
    <xf numFmtId="10" fontId="64" fillId="43" borderId="14" xfId="0" applyNumberFormat="1" applyFont="1" applyFill="1" applyBorder="1" applyAlignment="1">
      <alignment horizontal="center" wrapText="1"/>
    </xf>
    <xf numFmtId="0" fontId="64" fillId="38" borderId="14" xfId="0" applyFont="1" applyFill="1" applyBorder="1" applyAlignment="1">
      <alignment horizontal="right" wrapText="1"/>
    </xf>
    <xf numFmtId="0" fontId="64" fillId="38" borderId="14" xfId="0" applyFont="1" applyFill="1" applyBorder="1" applyAlignment="1">
      <alignment horizontal="center" wrapText="1"/>
    </xf>
    <xf numFmtId="10" fontId="64" fillId="38" borderId="14" xfId="0" applyNumberFormat="1" applyFont="1" applyFill="1" applyBorder="1" applyAlignment="1">
      <alignment horizontal="center" wrapText="1"/>
    </xf>
    <xf numFmtId="0" fontId="8" fillId="41" borderId="36" xfId="0" applyFont="1" applyFill="1" applyBorder="1" applyAlignment="1">
      <alignment/>
    </xf>
    <xf numFmtId="0" fontId="8" fillId="0" borderId="36" xfId="0" applyFont="1" applyBorder="1" applyAlignment="1">
      <alignment/>
    </xf>
    <xf numFmtId="14" fontId="8" fillId="41" borderId="36" xfId="0" applyNumberFormat="1" applyFont="1" applyFill="1" applyBorder="1" applyAlignment="1">
      <alignment/>
    </xf>
    <xf numFmtId="0" fontId="64" fillId="33" borderId="14" xfId="0" applyFont="1" applyFill="1" applyBorder="1" applyAlignment="1">
      <alignment horizontal="right" wrapText="1"/>
    </xf>
    <xf numFmtId="0" fontId="64" fillId="33" borderId="14" xfId="0" applyFont="1" applyFill="1" applyBorder="1" applyAlignment="1">
      <alignment horizontal="center" wrapText="1"/>
    </xf>
    <xf numFmtId="10" fontId="64" fillId="33" borderId="14" xfId="0" applyNumberFormat="1" applyFont="1" applyFill="1" applyBorder="1" applyAlignment="1">
      <alignment horizontal="center" wrapText="1"/>
    </xf>
    <xf numFmtId="0" fontId="3" fillId="7" borderId="16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4" xfId="0" applyFont="1" applyFill="1" applyBorder="1" applyAlignment="1">
      <alignment wrapText="1"/>
    </xf>
    <xf numFmtId="175" fontId="4" fillId="0" borderId="44" xfId="0" applyNumberFormat="1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0" fillId="0" borderId="53" xfId="0" applyFill="1" applyBorder="1" applyAlignment="1">
      <alignment/>
    </xf>
    <xf numFmtId="14" fontId="8" fillId="0" borderId="36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16" borderId="55" xfId="0" applyFont="1" applyFill="1" applyBorder="1" applyAlignment="1">
      <alignment/>
    </xf>
    <xf numFmtId="0" fontId="4" fillId="16" borderId="46" xfId="0" applyFont="1" applyFill="1" applyBorder="1" applyAlignment="1">
      <alignment/>
    </xf>
    <xf numFmtId="0" fontId="4" fillId="16" borderId="28" xfId="0" applyFont="1" applyFill="1" applyBorder="1" applyAlignment="1">
      <alignment wrapText="1"/>
    </xf>
    <xf numFmtId="0" fontId="4" fillId="16" borderId="16" xfId="0" applyFont="1" applyFill="1" applyBorder="1" applyAlignment="1">
      <alignment/>
    </xf>
    <xf numFmtId="0" fontId="4" fillId="16" borderId="14" xfId="0" applyFont="1" applyFill="1" applyBorder="1" applyAlignment="1">
      <alignment/>
    </xf>
    <xf numFmtId="0" fontId="4" fillId="16" borderId="22" xfId="0" applyFont="1" applyFill="1" applyBorder="1" applyAlignment="1">
      <alignment/>
    </xf>
    <xf numFmtId="0" fontId="0" fillId="16" borderId="22" xfId="0" applyFill="1" applyBorder="1" applyAlignment="1">
      <alignment/>
    </xf>
    <xf numFmtId="0" fontId="8" fillId="16" borderId="36" xfId="0" applyFont="1" applyFill="1" applyBorder="1" applyAlignment="1">
      <alignment/>
    </xf>
    <xf numFmtId="0" fontId="4" fillId="16" borderId="21" xfId="0" applyFont="1" applyFill="1" applyBorder="1" applyAlignment="1">
      <alignment/>
    </xf>
    <xf numFmtId="0" fontId="4" fillId="41" borderId="23" xfId="0" applyFont="1" applyFill="1" applyBorder="1" applyAlignment="1">
      <alignment wrapText="1"/>
    </xf>
    <xf numFmtId="0" fontId="4" fillId="41" borderId="23" xfId="0" applyFont="1" applyFill="1" applyBorder="1" applyAlignment="1">
      <alignment horizontal="center"/>
    </xf>
    <xf numFmtId="0" fontId="4" fillId="41" borderId="35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66" fillId="0" borderId="22" xfId="0" applyFont="1" applyFill="1" applyBorder="1" applyAlignment="1">
      <alignment horizontal="center" wrapText="1"/>
    </xf>
    <xf numFmtId="0" fontId="69" fillId="41" borderId="0" xfId="0" applyFont="1" applyFill="1" applyBorder="1" applyAlignment="1">
      <alignment horizontal="center" wrapText="1"/>
    </xf>
    <xf numFmtId="0" fontId="4" fillId="16" borderId="1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75" fontId="4" fillId="0" borderId="23" xfId="0" applyNumberFormat="1" applyFont="1" applyFill="1" applyBorder="1" applyAlignment="1">
      <alignment/>
    </xf>
    <xf numFmtId="0" fontId="4" fillId="41" borderId="52" xfId="0" applyFont="1" applyFill="1" applyBorder="1" applyAlignment="1">
      <alignment/>
    </xf>
    <xf numFmtId="0" fontId="4" fillId="41" borderId="44" xfId="0" applyFont="1" applyFill="1" applyBorder="1" applyAlignment="1">
      <alignment/>
    </xf>
    <xf numFmtId="175" fontId="4" fillId="41" borderId="44" xfId="0" applyNumberFormat="1" applyFont="1" applyFill="1" applyBorder="1" applyAlignment="1">
      <alignment/>
    </xf>
    <xf numFmtId="0" fontId="4" fillId="41" borderId="44" xfId="0" applyFont="1" applyFill="1" applyBorder="1" applyAlignment="1">
      <alignment horizontal="center"/>
    </xf>
    <xf numFmtId="175" fontId="4" fillId="39" borderId="28" xfId="0" applyNumberFormat="1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4" fillId="37" borderId="55" xfId="0" applyFont="1" applyFill="1" applyBorder="1" applyAlignment="1">
      <alignment/>
    </xf>
    <xf numFmtId="0" fontId="4" fillId="37" borderId="46" xfId="0" applyFont="1" applyFill="1" applyBorder="1" applyAlignment="1">
      <alignment/>
    </xf>
    <xf numFmtId="0" fontId="4" fillId="37" borderId="28" xfId="0" applyFont="1" applyFill="1" applyBorder="1" applyAlignment="1">
      <alignment wrapText="1"/>
    </xf>
    <xf numFmtId="0" fontId="4" fillId="37" borderId="16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44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0" fontId="0" fillId="41" borderId="36" xfId="0" applyFill="1" applyBorder="1" applyAlignment="1">
      <alignment/>
    </xf>
    <xf numFmtId="0" fontId="4" fillId="41" borderId="25" xfId="0" applyFont="1" applyFill="1" applyBorder="1" applyAlignment="1">
      <alignment horizontal="center"/>
    </xf>
    <xf numFmtId="14" fontId="0" fillId="41" borderId="36" xfId="0" applyNumberFormat="1" applyFill="1" applyBorder="1" applyAlignment="1">
      <alignment/>
    </xf>
    <xf numFmtId="14" fontId="4" fillId="41" borderId="36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64" fillId="36" borderId="14" xfId="0" applyFont="1" applyFill="1" applyBorder="1" applyAlignment="1">
      <alignment horizontal="right" wrapText="1"/>
    </xf>
    <xf numFmtId="0" fontId="64" fillId="36" borderId="14" xfId="0" applyFont="1" applyFill="1" applyBorder="1" applyAlignment="1">
      <alignment horizontal="center" wrapText="1"/>
    </xf>
    <xf numFmtId="10" fontId="64" fillId="36" borderId="14" xfId="0" applyNumberFormat="1" applyFont="1" applyFill="1" applyBorder="1" applyAlignment="1">
      <alignment horizontal="center" wrapText="1"/>
    </xf>
    <xf numFmtId="0" fontId="64" fillId="0" borderId="14" xfId="0" applyFont="1" applyFill="1" applyBorder="1" applyAlignment="1">
      <alignment horizontal="right" wrapText="1"/>
    </xf>
    <xf numFmtId="0" fontId="64" fillId="0" borderId="14" xfId="0" applyFont="1" applyFill="1" applyBorder="1" applyAlignment="1">
      <alignment horizontal="center" wrapText="1"/>
    </xf>
    <xf numFmtId="10" fontId="64" fillId="0" borderId="14" xfId="0" applyNumberFormat="1" applyFont="1" applyFill="1" applyBorder="1" applyAlignment="1">
      <alignment horizontal="center" wrapText="1"/>
    </xf>
    <xf numFmtId="0" fontId="4" fillId="41" borderId="44" xfId="0" applyFont="1" applyFill="1" applyBorder="1" applyAlignment="1">
      <alignment wrapText="1"/>
    </xf>
    <xf numFmtId="14" fontId="8" fillId="41" borderId="17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0" fontId="69" fillId="41" borderId="0" xfId="0" applyFont="1" applyFill="1" applyBorder="1" applyAlignment="1">
      <alignment horizontal="center" wrapText="1"/>
    </xf>
    <xf numFmtId="0" fontId="69" fillId="0" borderId="24" xfId="0" applyFont="1" applyBorder="1" applyAlignment="1">
      <alignment horizontal="center" wrapText="1"/>
    </xf>
    <xf numFmtId="0" fontId="69" fillId="0" borderId="42" xfId="0" applyFont="1" applyBorder="1" applyAlignment="1">
      <alignment horizontal="center" wrapText="1"/>
    </xf>
    <xf numFmtId="0" fontId="69" fillId="0" borderId="33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41" borderId="56" xfId="0" applyFont="1" applyFill="1" applyBorder="1" applyAlignment="1">
      <alignment horizontal="center"/>
    </xf>
    <xf numFmtId="0" fontId="4" fillId="41" borderId="34" xfId="0" applyFont="1" applyFill="1" applyBorder="1" applyAlignment="1">
      <alignment/>
    </xf>
    <xf numFmtId="175" fontId="4" fillId="41" borderId="28" xfId="0" applyNumberFormat="1" applyFont="1" applyFill="1" applyBorder="1" applyAlignment="1">
      <alignment/>
    </xf>
    <xf numFmtId="0" fontId="4" fillId="41" borderId="0" xfId="0" applyFont="1" applyFill="1" applyBorder="1" applyAlignment="1">
      <alignment horizontal="center"/>
    </xf>
    <xf numFmtId="0" fontId="66" fillId="41" borderId="22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PLAN OPERATIVO 2021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12700">
          <a:solidFill>
            <a:srgbClr val="666699"/>
          </a:solidFill>
        </a:ln>
      </c:spPr>
    </c:title>
    <c:plotArea>
      <c:layout>
        <c:manualLayout>
          <c:xMode val="edge"/>
          <c:yMode val="edge"/>
          <c:x val="0.0235"/>
          <c:y val="0.1395"/>
          <c:w val="0.91"/>
          <c:h val="0.90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2F2F2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0070C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92D05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B0F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BFBFBF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PLAN OPERATIVO EN PROCESO 2022'!$B$145:$B$150</c:f>
              <c:strCache/>
            </c:strRef>
          </c:cat>
          <c:val>
            <c:numRef>
              <c:f>' PLAN OPERATIVO EN PROCESO 2022'!$C$145:$C$150</c:f>
              <c:numCache/>
            </c:numRef>
          </c:val>
        </c:ser>
        <c:gapWidth val="182"/>
        <c:axId val="27055175"/>
        <c:axId val="42169984"/>
      </c:barChart>
      <c:catAx>
        <c:axId val="2705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EJECUCION PLAN OPERATIVO MUNICIPALIDAD GOICOECHEA
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DIRECCION DE INGENIERIA Y OPERACIONES</a:t>
                </a:r>
              </a:p>
            </c:rich>
          </c:tx>
          <c:layout>
            <c:manualLayout>
              <c:xMode val="factor"/>
              <c:yMode val="factor"/>
              <c:x val="0.2672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169984"/>
        <c:crosses val="autoZero"/>
        <c:auto val="0"/>
        <c:lblOffset val="100"/>
        <c:tickLblSkip val="1"/>
        <c:noMultiLvlLbl val="0"/>
      </c:catAx>
      <c:valAx>
        <c:axId val="42169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PROYECTOS ANUALES</a:t>
                </a:r>
              </a:p>
            </c:rich>
          </c:tx>
          <c:layout>
            <c:manualLayout>
              <c:xMode val="factor"/>
              <c:yMode val="factor"/>
              <c:x val="0.05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0551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75"/>
          <c:y val="0.44775"/>
          <c:w val="0.04025"/>
          <c:h val="0.1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CANTONAL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solidFill>
          <a:srgbClr val="BFBFBF"/>
        </a:solidFill>
        <a:ln w="12700">
          <a:solidFill>
            <a:srgbClr val="C0C0C0"/>
          </a:solidFill>
        </a:ln>
      </c:spPr>
    </c:title>
    <c:plotArea>
      <c:layout>
        <c:manualLayout>
          <c:xMode val="edge"/>
          <c:yMode val="edge"/>
          <c:x val="0.07725"/>
          <c:y val="0.098"/>
          <c:w val="0.91"/>
          <c:h val="0.97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2D050"/>
              </a:solidFill>
              <a:ln w="12700">
                <a:solidFill>
                  <a:srgbClr val="C0C0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 PLAN OPERATIVO EN PROCESO 2022'!$B$237:$B$242</c:f>
              <c:strCache/>
            </c:strRef>
          </c:cat>
          <c:val>
            <c:numRef>
              <c:f>' PLAN OPERATIVO EN PROCESO 2022'!$C$237:$C$242</c:f>
              <c:numCache/>
            </c:numRef>
          </c:val>
        </c:ser>
        <c:gapWidth val="182"/>
        <c:axId val="43985537"/>
        <c:axId val="60325514"/>
      </c:barChart>
      <c:catAx>
        <c:axId val="4398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MUNICIPAIIDAD DE GOICOECHEA 
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DIRECCION DE INGENIERIA Y OPERACIONES</a:t>
                </a:r>
              </a:p>
            </c:rich>
          </c:tx>
          <c:layout>
            <c:manualLayout>
              <c:xMode val="factor"/>
              <c:yMode val="factor"/>
              <c:x val="0.2215"/>
              <c:y val="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25514"/>
        <c:crosses val="autoZero"/>
        <c:auto val="1"/>
        <c:lblOffset val="100"/>
        <c:tickLblSkip val="1"/>
        <c:noMultiLvlLbl val="0"/>
      </c:catAx>
      <c:valAx>
        <c:axId val="603255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9855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1895"/>
          <c:w val="0.15375"/>
          <c:h val="0.4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 SEMESTRE</a:t>
            </a:r>
          </a:p>
        </c:rich>
      </c:tx>
      <c:layout>
        <c:manualLayout>
          <c:xMode val="factor"/>
          <c:yMode val="factor"/>
          <c:x val="-0.002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24925"/>
          <c:w val="0.748"/>
          <c:h val="0.76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PLAN OPERATIVO EN PROCESO 2022'!$B$126:$B$130</c:f>
              <c:strCache/>
            </c:strRef>
          </c:cat>
          <c:val>
            <c:numRef>
              <c:f>' PLAN OPERATIVO EN PROCESO 2022'!$C$126:$C$130</c:f>
              <c:numCache/>
            </c:numRef>
          </c:val>
        </c:ser>
        <c:overlap val="40"/>
        <c:gapWidth val="75"/>
        <c:axId val="6058715"/>
        <c:axId val="54528436"/>
      </c:barChart>
      <c:catAx>
        <c:axId val="60587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528436"/>
        <c:crosses val="autoZero"/>
        <c:auto val="1"/>
        <c:lblOffset val="100"/>
        <c:tickLblSkip val="1"/>
        <c:noMultiLvlLbl val="0"/>
      </c:catAx>
      <c:valAx>
        <c:axId val="5452843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8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309"/>
          <c:w val="0.229"/>
          <c:h val="0.5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II SEMESTRE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25525"/>
          <c:w val="0.748"/>
          <c:h val="0.7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PLAN OPERATIVO EN PROCESO 2022'!$B$136:$B$140</c:f>
              <c:strCache/>
            </c:strRef>
          </c:cat>
          <c:val>
            <c:numRef>
              <c:f>' PLAN OPERATIVO EN PROCESO 2022'!$C$136:$C$140</c:f>
              <c:numCache/>
            </c:numRef>
          </c:val>
        </c:ser>
        <c:overlap val="40"/>
        <c:gapWidth val="75"/>
        <c:axId val="20993877"/>
        <c:axId val="54727166"/>
      </c:barChart>
      <c:catAx>
        <c:axId val="209938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727166"/>
        <c:crosses val="autoZero"/>
        <c:auto val="1"/>
        <c:lblOffset val="100"/>
        <c:tickLblSkip val="1"/>
        <c:noMultiLvlLbl val="0"/>
      </c:catAx>
      <c:valAx>
        <c:axId val="547271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0993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3045"/>
          <c:w val="0.229"/>
          <c:h val="0.5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I SEMESTRE</a:t>
            </a:r>
          </a:p>
        </c:rich>
      </c:tx>
      <c:layout>
        <c:manualLayout>
          <c:xMode val="factor"/>
          <c:yMode val="factor"/>
          <c:x val="-0.0025"/>
          <c:y val="-0.05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5775"/>
          <c:w val="0.635"/>
          <c:h val="0.0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 PLAN OPERATIVO EN PROCESO'!$B$126:$B$130</c:f>
              <c:strCache>
                <c:ptCount val="5"/>
                <c:pt idx="0">
                  <c:v>POR PRESUPUESTAR </c:v>
                </c:pt>
                <c:pt idx="1">
                  <c:v>EJECUCION</c:v>
                </c:pt>
                <c:pt idx="2">
                  <c:v>EN PROVEEDURIA</c:v>
                </c:pt>
                <c:pt idx="3">
                  <c:v>No resuelto (ESPECIAL)</c:v>
                </c:pt>
                <c:pt idx="4">
                  <c:v>TOTAL PROYECTOS</c:v>
                </c:pt>
              </c:strCache>
            </c:strRef>
          </c:cat>
          <c:val>
            <c:numRef>
              <c:f>'[1] PLAN OPERATIVO EN PROCESO'!$C$126:$C$130</c:f>
              <c:numCache>
                <c:ptCount val="5"/>
                <c:pt idx="0">
                  <c:v>13</c:v>
                </c:pt>
                <c:pt idx="2">
                  <c:v>82</c:v>
                </c:pt>
                <c:pt idx="3">
                  <c:v>1</c:v>
                </c:pt>
                <c:pt idx="4">
                  <c:v>96</c:v>
                </c:pt>
              </c:numCache>
            </c:numRef>
          </c:val>
        </c:ser>
        <c:overlap val="40"/>
        <c:gapWidth val="75"/>
        <c:axId val="22782447"/>
        <c:axId val="3715432"/>
      </c:barChart>
      <c:catAx>
        <c:axId val="227824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5432"/>
        <c:crosses val="autoZero"/>
        <c:auto val="1"/>
        <c:lblOffset val="100"/>
        <c:tickLblSkip val="5"/>
        <c:noMultiLvlLbl val="0"/>
      </c:catAx>
      <c:valAx>
        <c:axId val="37154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782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"/>
          <c:w val="0.268"/>
          <c:h val="0.0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EXTRAORDINARIO 2021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view3D>
      <c:rotX val="15"/>
      <c:hPercent val="178"/>
      <c:rotY val="20"/>
      <c:depthPercent val="100"/>
      <c:rAngAx val="1"/>
    </c:view3D>
    <c:plotArea>
      <c:layout>
        <c:manualLayout>
          <c:xMode val="edge"/>
          <c:yMode val="edge"/>
          <c:x val="0.0005"/>
          <c:y val="0.1365"/>
          <c:w val="0.9915"/>
          <c:h val="0.87125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cat>
            <c:strRef>
              <c:f>'[1]PARTIDAS EXTRAORDINARIO ESPECIF'!$B$76:$B$79</c:f>
              <c:strCache>
                <c:ptCount val="4"/>
                <c:pt idx="0">
                  <c:v>POR PRESUPUESTAR </c:v>
                </c:pt>
                <c:pt idx="1">
                  <c:v>EJECUCION</c:v>
                </c:pt>
                <c:pt idx="2">
                  <c:v>EN PROVEEDURIA</c:v>
                </c:pt>
                <c:pt idx="3">
                  <c:v>No resuelto (ESPECIAL)</c:v>
                </c:pt>
              </c:strCache>
            </c:strRef>
          </c:cat>
          <c:val>
            <c:numRef>
              <c:f>'[1]PARTIDAS EXTRAORDINARIO ESPECIF'!$C$76:$C$79</c:f>
              <c:numCache>
                <c:ptCount val="4"/>
                <c:pt idx="0">
                  <c:v>21</c:v>
                </c:pt>
                <c:pt idx="1">
                  <c:v>0</c:v>
                </c:pt>
                <c:pt idx="2">
                  <c:v>22</c:v>
                </c:pt>
                <c:pt idx="3">
                  <c:v>2</c:v>
                </c:pt>
              </c:numCache>
            </c:numRef>
          </c:val>
          <c:shape val="box"/>
        </c:ser>
        <c:overlap val="100"/>
        <c:shape val="box"/>
        <c:axId val="33438889"/>
        <c:axId val="32514546"/>
      </c:bar3DChart>
      <c:catAx>
        <c:axId val="33438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14546"/>
        <c:crosses val="autoZero"/>
        <c:auto val="1"/>
        <c:lblOffset val="100"/>
        <c:tickLblSkip val="1"/>
        <c:noMultiLvlLbl val="0"/>
      </c:catAx>
      <c:valAx>
        <c:axId val="325145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4388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176</xdr:row>
      <xdr:rowOff>95250</xdr:rowOff>
    </xdr:from>
    <xdr:to>
      <xdr:col>4</xdr:col>
      <xdr:colOff>1085850</xdr:colOff>
      <xdr:row>220</xdr:row>
      <xdr:rowOff>76200</xdr:rowOff>
    </xdr:to>
    <xdr:graphicFrame>
      <xdr:nvGraphicFramePr>
        <xdr:cNvPr id="1" name="Gráfico 2"/>
        <xdr:cNvGraphicFramePr/>
      </xdr:nvGraphicFramePr>
      <xdr:xfrm>
        <a:off x="76200" y="38414325"/>
        <a:ext cx="2255520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246</xdr:row>
      <xdr:rowOff>142875</xdr:rowOff>
    </xdr:from>
    <xdr:to>
      <xdr:col>4</xdr:col>
      <xdr:colOff>1885950</xdr:colOff>
      <xdr:row>291</xdr:row>
      <xdr:rowOff>76200</xdr:rowOff>
    </xdr:to>
    <xdr:graphicFrame>
      <xdr:nvGraphicFramePr>
        <xdr:cNvPr id="2" name="Gráfico 2"/>
        <xdr:cNvGraphicFramePr/>
      </xdr:nvGraphicFramePr>
      <xdr:xfrm>
        <a:off x="95250" y="51225450"/>
        <a:ext cx="23336250" cy="721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542925</xdr:colOff>
      <xdr:row>121</xdr:row>
      <xdr:rowOff>123825</xdr:rowOff>
    </xdr:from>
    <xdr:to>
      <xdr:col>6</xdr:col>
      <xdr:colOff>419100</xdr:colOff>
      <xdr:row>130</xdr:row>
      <xdr:rowOff>38100</xdr:rowOff>
    </xdr:to>
    <xdr:graphicFrame>
      <xdr:nvGraphicFramePr>
        <xdr:cNvPr id="3" name="Gráfico 1"/>
        <xdr:cNvGraphicFramePr/>
      </xdr:nvGraphicFramePr>
      <xdr:xfrm>
        <a:off x="22088475" y="25498425"/>
        <a:ext cx="4743450" cy="178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542925</xdr:colOff>
      <xdr:row>131</xdr:row>
      <xdr:rowOff>28575</xdr:rowOff>
    </xdr:from>
    <xdr:to>
      <xdr:col>6</xdr:col>
      <xdr:colOff>419100</xdr:colOff>
      <xdr:row>139</xdr:row>
      <xdr:rowOff>123825</xdr:rowOff>
    </xdr:to>
    <xdr:graphicFrame>
      <xdr:nvGraphicFramePr>
        <xdr:cNvPr id="4" name="Gráfico 5"/>
        <xdr:cNvGraphicFramePr/>
      </xdr:nvGraphicFramePr>
      <xdr:xfrm>
        <a:off x="22088475" y="27432000"/>
        <a:ext cx="4743450" cy="1743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63</xdr:row>
      <xdr:rowOff>123825</xdr:rowOff>
    </xdr:from>
    <xdr:to>
      <xdr:col>6</xdr:col>
      <xdr:colOff>419100</xdr:colOff>
      <xdr:row>64</xdr:row>
      <xdr:rowOff>0</xdr:rowOff>
    </xdr:to>
    <xdr:graphicFrame>
      <xdr:nvGraphicFramePr>
        <xdr:cNvPr id="1" name="Gráfico 1"/>
        <xdr:cNvGraphicFramePr/>
      </xdr:nvGraphicFramePr>
      <xdr:xfrm>
        <a:off x="15163800" y="13125450"/>
        <a:ext cx="4067175" cy="3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628650</xdr:colOff>
      <xdr:row>66</xdr:row>
      <xdr:rowOff>152400</xdr:rowOff>
    </xdr:from>
    <xdr:to>
      <xdr:col>11</xdr:col>
      <xdr:colOff>371475</xdr:colOff>
      <xdr:row>78</xdr:row>
      <xdr:rowOff>219075</xdr:rowOff>
    </xdr:to>
    <xdr:graphicFrame>
      <xdr:nvGraphicFramePr>
        <xdr:cNvPr id="2" name="Gráfico 7"/>
        <xdr:cNvGraphicFramePr/>
      </xdr:nvGraphicFramePr>
      <xdr:xfrm>
        <a:off x="20307300" y="13649325"/>
        <a:ext cx="63912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jhonson\Desktop\ARQ.%20KENDRY%20JOHNSON%20DANIELDS,%20RESPALDO%20GUARDADO\RESPALDO%20KENDRY%20JHONSON\ARQ.%20KENDRY%20JOHNSON\OFICIOS%20OPERACIONALES\PLAN%20OPERATIVO\OBRAS%202021\PAO%202021%20-%20cop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LAN OPERATIVO EN PROCESO"/>
      <sheetName val="PARTIDAS EXTRAORDINARIO ESPECIF"/>
      <sheetName val="EXTRAORDINARIO"/>
      <sheetName val="OBRAS POR ACTIVIDADES Y CATEGOR"/>
      <sheetName val="MEJORAS"/>
      <sheetName val="REMODELACIONES O REPARACIONES"/>
      <sheetName val="CONSTRUCCIONES"/>
      <sheetName val="ACERAS Y CORDON CAÑO"/>
      <sheetName val="INSTALACION ASCENSOR"/>
      <sheetName val="MUROS Y TAPIA"/>
      <sheetName val="SISTEMA PLUVIAL"/>
      <sheetName val="ADQUISICION DE PLAY Y MAQUINAS"/>
      <sheetName val="MALLAS"/>
      <sheetName val="PARRILLAS"/>
      <sheetName val="CAMARAS DE VIGILANCIA"/>
      <sheetName val="CANCHAS"/>
      <sheetName val="INTNST.ROTULOS Y PARADAS"/>
    </sheetNames>
    <sheetDataSet>
      <sheetData sheetId="0">
        <row r="126">
          <cell r="B126" t="str">
            <v>POR PRESUPUESTAR </v>
          </cell>
          <cell r="C126">
            <v>13</v>
          </cell>
        </row>
        <row r="127">
          <cell r="B127" t="str">
            <v>EJECUCION</v>
          </cell>
        </row>
        <row r="128">
          <cell r="B128" t="str">
            <v>EN PROVEEDURIA</v>
          </cell>
          <cell r="C128">
            <v>82</v>
          </cell>
        </row>
        <row r="129">
          <cell r="B129" t="str">
            <v>No resuelto (ESPECIAL)</v>
          </cell>
          <cell r="C129">
            <v>1</v>
          </cell>
        </row>
        <row r="130">
          <cell r="B130" t="str">
            <v>TOTAL PROYECTOS</v>
          </cell>
          <cell r="C130">
            <v>96</v>
          </cell>
        </row>
      </sheetData>
      <sheetData sheetId="1">
        <row r="76">
          <cell r="B76" t="str">
            <v>POR PRESUPUESTAR </v>
          </cell>
          <cell r="C76">
            <v>21</v>
          </cell>
        </row>
        <row r="77">
          <cell r="B77" t="str">
            <v>EJECUCION</v>
          </cell>
          <cell r="C77">
            <v>0</v>
          </cell>
        </row>
        <row r="78">
          <cell r="B78" t="str">
            <v>EN PROVEEDURIA</v>
          </cell>
          <cell r="C78">
            <v>22</v>
          </cell>
        </row>
        <row r="79">
          <cell r="B79" t="str">
            <v>No resuelto (ESPECIAL)</v>
          </cell>
          <cell r="C79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PLAN OPERATIVO EN PROCESO"/>
      <sheetName val="PARTIDAS EXTRAORDINARIO ESPECI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7"/>
  <sheetViews>
    <sheetView tabSelected="1" zoomScale="84" zoomScaleNormal="84" zoomScalePageLayoutView="0" workbookViewId="0" topLeftCell="D1">
      <pane ySplit="3" topLeftCell="A4" activePane="bottomLeft" state="frozen"/>
      <selection pane="topLeft" activeCell="A1" sqref="A1"/>
      <selection pane="bottomLeft" activeCell="F38" sqref="F38"/>
    </sheetView>
  </sheetViews>
  <sheetFormatPr defaultColWidth="11.421875" defaultRowHeight="12.75"/>
  <cols>
    <col min="1" max="1" width="6.00390625" style="0" bestFit="1" customWidth="1"/>
    <col min="2" max="2" width="25.28125" style="0" customWidth="1"/>
    <col min="3" max="3" width="255.7109375" style="0" bestFit="1" customWidth="1"/>
    <col min="4" max="4" width="36.140625" style="0" customWidth="1"/>
    <col min="5" max="5" width="33.421875" style="0" bestFit="1" customWidth="1"/>
    <col min="6" max="6" width="39.57421875" style="0" bestFit="1" customWidth="1"/>
    <col min="7" max="7" width="19.140625" style="0" bestFit="1" customWidth="1"/>
    <col min="8" max="8" width="34.00390625" style="0" bestFit="1" customWidth="1"/>
    <col min="9" max="9" width="51.00390625" style="0" customWidth="1"/>
    <col min="10" max="10" width="24.140625" style="0" customWidth="1"/>
    <col min="11" max="11" width="15.140625" style="0" customWidth="1"/>
    <col min="12" max="12" width="14.421875" style="0" bestFit="1" customWidth="1"/>
    <col min="13" max="13" width="27.00390625" style="0" bestFit="1" customWidth="1"/>
    <col min="14" max="14" width="28.57421875" style="0" customWidth="1"/>
  </cols>
  <sheetData>
    <row r="1" spans="1:14" ht="21" thickBot="1">
      <c r="A1" s="2"/>
      <c r="B1" s="3"/>
      <c r="C1" s="3" t="s">
        <v>130</v>
      </c>
      <c r="D1" s="3"/>
      <c r="E1" s="3"/>
      <c r="F1" s="3"/>
      <c r="G1" s="3"/>
      <c r="H1" s="3"/>
      <c r="I1" s="3"/>
      <c r="J1" s="3"/>
      <c r="K1" s="3"/>
      <c r="L1" s="4"/>
      <c r="M1" s="88"/>
      <c r="N1" s="89"/>
    </row>
    <row r="2" spans="1:14" ht="16.5" thickBot="1">
      <c r="A2" s="81"/>
      <c r="B2" s="82"/>
      <c r="C2" s="82" t="s">
        <v>0</v>
      </c>
      <c r="D2" s="83"/>
      <c r="E2" s="84"/>
      <c r="F2" s="82"/>
      <c r="G2" s="82"/>
      <c r="H2" s="82"/>
      <c r="I2" s="82"/>
      <c r="J2" s="82"/>
      <c r="K2" s="82"/>
      <c r="L2" s="85"/>
      <c r="M2" s="90"/>
      <c r="N2" s="91"/>
    </row>
    <row r="3" spans="1:14" ht="30.75" thickBot="1">
      <c r="A3" s="150" t="s">
        <v>1</v>
      </c>
      <c r="B3" s="142" t="s">
        <v>2</v>
      </c>
      <c r="C3" s="142" t="s">
        <v>3</v>
      </c>
      <c r="D3" s="142" t="s">
        <v>31</v>
      </c>
      <c r="E3" s="142" t="s">
        <v>5</v>
      </c>
      <c r="F3" s="142" t="s">
        <v>6</v>
      </c>
      <c r="G3" s="142" t="s">
        <v>4</v>
      </c>
      <c r="H3" s="142" t="s">
        <v>113</v>
      </c>
      <c r="I3" s="142" t="s">
        <v>7</v>
      </c>
      <c r="J3" s="142" t="s">
        <v>121</v>
      </c>
      <c r="K3" s="142" t="s">
        <v>8</v>
      </c>
      <c r="L3" s="143" t="s">
        <v>9</v>
      </c>
      <c r="M3" s="143" t="s">
        <v>42</v>
      </c>
      <c r="N3" s="144" t="s">
        <v>53</v>
      </c>
    </row>
    <row r="4" spans="1:14" ht="15">
      <c r="A4" s="129">
        <v>1</v>
      </c>
      <c r="B4" s="130" t="s">
        <v>10</v>
      </c>
      <c r="C4" s="131" t="s">
        <v>131</v>
      </c>
      <c r="D4" s="95" t="s">
        <v>39</v>
      </c>
      <c r="E4" s="130" t="s">
        <v>14</v>
      </c>
      <c r="F4" s="132">
        <v>765155</v>
      </c>
      <c r="G4" s="31" t="s">
        <v>11</v>
      </c>
      <c r="H4" s="133"/>
      <c r="I4" s="30"/>
      <c r="J4" s="130"/>
      <c r="K4" s="130"/>
      <c r="L4" s="134"/>
      <c r="M4" s="135"/>
      <c r="N4" s="136"/>
    </row>
    <row r="5" spans="1:14" ht="15">
      <c r="A5" s="33">
        <v>2</v>
      </c>
      <c r="B5" s="30" t="s">
        <v>10</v>
      </c>
      <c r="C5" s="30" t="s">
        <v>260</v>
      </c>
      <c r="D5" s="96" t="s">
        <v>39</v>
      </c>
      <c r="E5" s="30" t="s">
        <v>18</v>
      </c>
      <c r="F5" s="19">
        <v>11070000</v>
      </c>
      <c r="G5" s="31" t="s">
        <v>11</v>
      </c>
      <c r="H5" s="31"/>
      <c r="I5" s="30"/>
      <c r="J5" s="30"/>
      <c r="K5" s="30"/>
      <c r="L5" s="51"/>
      <c r="M5" s="51"/>
      <c r="N5" s="136"/>
    </row>
    <row r="6" spans="1:14" ht="15">
      <c r="A6" s="33">
        <v>3</v>
      </c>
      <c r="B6" s="30" t="s">
        <v>10</v>
      </c>
      <c r="C6" s="137" t="s">
        <v>261</v>
      </c>
      <c r="D6" s="96" t="s">
        <v>39</v>
      </c>
      <c r="E6" s="30" t="s">
        <v>20</v>
      </c>
      <c r="F6" s="19">
        <v>4006000</v>
      </c>
      <c r="G6" s="31" t="s">
        <v>11</v>
      </c>
      <c r="H6" s="31"/>
      <c r="I6" s="30"/>
      <c r="J6" s="30"/>
      <c r="K6" s="30"/>
      <c r="L6" s="51"/>
      <c r="M6" s="138"/>
      <c r="N6" s="136"/>
    </row>
    <row r="7" spans="1:14" ht="15">
      <c r="A7" s="33">
        <v>4</v>
      </c>
      <c r="B7" s="30" t="s">
        <v>10</v>
      </c>
      <c r="C7" s="137" t="s">
        <v>132</v>
      </c>
      <c r="D7" s="154" t="s">
        <v>54</v>
      </c>
      <c r="E7" s="30" t="s">
        <v>58</v>
      </c>
      <c r="F7" s="19">
        <v>3000000</v>
      </c>
      <c r="G7" s="31" t="s">
        <v>11</v>
      </c>
      <c r="H7" s="31"/>
      <c r="I7" s="30"/>
      <c r="J7" s="30"/>
      <c r="K7" s="30"/>
      <c r="L7" s="51"/>
      <c r="M7" s="138"/>
      <c r="N7" s="136"/>
    </row>
    <row r="8" spans="1:14" ht="15">
      <c r="A8" s="33">
        <v>5</v>
      </c>
      <c r="B8" s="30" t="s">
        <v>10</v>
      </c>
      <c r="C8" s="30" t="s">
        <v>133</v>
      </c>
      <c r="D8" s="96" t="s">
        <v>39</v>
      </c>
      <c r="E8" s="30" t="s">
        <v>59</v>
      </c>
      <c r="F8" s="19">
        <v>6000000</v>
      </c>
      <c r="G8" s="31" t="s">
        <v>11</v>
      </c>
      <c r="H8" s="31"/>
      <c r="I8" s="30"/>
      <c r="J8" s="30"/>
      <c r="K8" s="30"/>
      <c r="L8" s="51"/>
      <c r="M8" s="51"/>
      <c r="N8" s="136"/>
    </row>
    <row r="9" spans="1:14" ht="15">
      <c r="A9" s="33">
        <v>6</v>
      </c>
      <c r="B9" s="30" t="s">
        <v>10</v>
      </c>
      <c r="C9" s="137" t="s">
        <v>134</v>
      </c>
      <c r="D9" s="96" t="s">
        <v>39</v>
      </c>
      <c r="E9" s="30" t="s">
        <v>135</v>
      </c>
      <c r="F9" s="19">
        <v>7840000</v>
      </c>
      <c r="G9" s="31" t="s">
        <v>136</v>
      </c>
      <c r="H9" s="31"/>
      <c r="I9" s="30"/>
      <c r="J9" s="30"/>
      <c r="K9" s="30"/>
      <c r="L9" s="51"/>
      <c r="M9" s="51"/>
      <c r="N9" s="136"/>
    </row>
    <row r="10" spans="1:14" ht="15">
      <c r="A10" s="33">
        <v>7</v>
      </c>
      <c r="B10" s="30" t="s">
        <v>10</v>
      </c>
      <c r="C10" s="30" t="s">
        <v>258</v>
      </c>
      <c r="D10" s="96" t="s">
        <v>39</v>
      </c>
      <c r="E10" s="30" t="s">
        <v>137</v>
      </c>
      <c r="F10" s="19">
        <v>23916000</v>
      </c>
      <c r="G10" s="31" t="s">
        <v>136</v>
      </c>
      <c r="H10" s="31"/>
      <c r="I10" s="30"/>
      <c r="J10" s="30"/>
      <c r="K10" s="30"/>
      <c r="L10" s="51"/>
      <c r="M10" s="138"/>
      <c r="N10" s="136"/>
    </row>
    <row r="11" spans="1:14" ht="15">
      <c r="A11" s="33">
        <v>8</v>
      </c>
      <c r="B11" s="30" t="s">
        <v>10</v>
      </c>
      <c r="C11" s="137" t="s">
        <v>138</v>
      </c>
      <c r="D11" s="96" t="s">
        <v>39</v>
      </c>
      <c r="E11" s="30" t="s">
        <v>139</v>
      </c>
      <c r="F11" s="19">
        <v>25000000</v>
      </c>
      <c r="G11" s="31" t="s">
        <v>136</v>
      </c>
      <c r="H11" s="31"/>
      <c r="I11" s="30"/>
      <c r="J11" s="30"/>
      <c r="K11" s="30"/>
      <c r="L11" s="51"/>
      <c r="M11" s="138"/>
      <c r="N11" s="136"/>
    </row>
    <row r="12" spans="1:14" ht="15">
      <c r="A12" s="33">
        <v>9</v>
      </c>
      <c r="B12" s="30" t="s">
        <v>10</v>
      </c>
      <c r="C12" s="30" t="s">
        <v>140</v>
      </c>
      <c r="D12" s="96" t="s">
        <v>39</v>
      </c>
      <c r="E12" s="30" t="s">
        <v>60</v>
      </c>
      <c r="F12" s="19">
        <v>12000000</v>
      </c>
      <c r="G12" s="31" t="s">
        <v>136</v>
      </c>
      <c r="H12" s="31"/>
      <c r="I12" s="30"/>
      <c r="J12" s="30"/>
      <c r="K12" s="30"/>
      <c r="L12" s="51"/>
      <c r="M12" s="138"/>
      <c r="N12" s="136"/>
    </row>
    <row r="13" spans="1:14" ht="15">
      <c r="A13" s="33">
        <v>10</v>
      </c>
      <c r="B13" s="30" t="s">
        <v>10</v>
      </c>
      <c r="C13" s="30" t="s">
        <v>141</v>
      </c>
      <c r="D13" s="96" t="s">
        <v>39</v>
      </c>
      <c r="E13" s="30" t="s">
        <v>67</v>
      </c>
      <c r="F13" s="19">
        <v>10000000</v>
      </c>
      <c r="G13" s="31" t="s">
        <v>136</v>
      </c>
      <c r="H13" s="31"/>
      <c r="I13" s="30"/>
      <c r="J13" s="30"/>
      <c r="K13" s="30"/>
      <c r="L13" s="51"/>
      <c r="M13" s="138"/>
      <c r="N13" s="136"/>
    </row>
    <row r="14" spans="1:14" ht="15">
      <c r="A14" s="33">
        <v>11</v>
      </c>
      <c r="B14" s="30" t="s">
        <v>10</v>
      </c>
      <c r="C14" s="137" t="s">
        <v>142</v>
      </c>
      <c r="D14" s="96" t="s">
        <v>39</v>
      </c>
      <c r="E14" s="30" t="s">
        <v>143</v>
      </c>
      <c r="F14" s="19">
        <v>12000000</v>
      </c>
      <c r="G14" s="31" t="s">
        <v>136</v>
      </c>
      <c r="H14" s="31"/>
      <c r="I14" s="30"/>
      <c r="J14" s="30"/>
      <c r="K14" s="30"/>
      <c r="L14" s="51"/>
      <c r="M14" s="138"/>
      <c r="N14" s="136"/>
    </row>
    <row r="15" spans="1:14" ht="15.75" thickBot="1">
      <c r="A15" s="33"/>
      <c r="B15" s="30"/>
      <c r="C15" s="30"/>
      <c r="D15" s="30"/>
      <c r="E15" s="30"/>
      <c r="F15" s="19">
        <f>SUM(F4:F14)</f>
        <v>115597155</v>
      </c>
      <c r="G15" s="31"/>
      <c r="H15" s="31"/>
      <c r="I15" s="30"/>
      <c r="J15" s="30"/>
      <c r="K15" s="30"/>
      <c r="L15" s="51"/>
      <c r="M15" s="53"/>
      <c r="N15" s="123"/>
    </row>
    <row r="16" spans="1:14" ht="15.75" thickBot="1">
      <c r="A16" s="145" t="s">
        <v>1</v>
      </c>
      <c r="B16" s="146" t="s">
        <v>2</v>
      </c>
      <c r="C16" s="146" t="s">
        <v>3</v>
      </c>
      <c r="D16" s="142" t="s">
        <v>31</v>
      </c>
      <c r="E16" s="146" t="s">
        <v>5</v>
      </c>
      <c r="F16" s="146"/>
      <c r="G16" s="146"/>
      <c r="H16" s="142" t="s">
        <v>113</v>
      </c>
      <c r="I16" s="146" t="s">
        <v>7</v>
      </c>
      <c r="J16" s="146"/>
      <c r="K16" s="146" t="s">
        <v>8</v>
      </c>
      <c r="L16" s="147" t="s">
        <v>9</v>
      </c>
      <c r="M16" s="148"/>
      <c r="N16" s="149"/>
    </row>
    <row r="17" spans="1:14" ht="30">
      <c r="A17" s="33">
        <v>12</v>
      </c>
      <c r="B17" s="30" t="s">
        <v>37</v>
      </c>
      <c r="C17" s="137" t="s">
        <v>144</v>
      </c>
      <c r="D17" s="154" t="s">
        <v>54</v>
      </c>
      <c r="E17" s="30" t="s">
        <v>122</v>
      </c>
      <c r="F17" s="19">
        <v>6500000</v>
      </c>
      <c r="G17" s="31" t="s">
        <v>11</v>
      </c>
      <c r="H17" s="31"/>
      <c r="I17" s="30"/>
      <c r="J17" s="30"/>
      <c r="K17" s="30"/>
      <c r="L17" s="51"/>
      <c r="M17" s="138"/>
      <c r="N17" s="136"/>
    </row>
    <row r="18" spans="1:14" ht="15">
      <c r="A18" s="33">
        <v>13</v>
      </c>
      <c r="B18" s="30" t="s">
        <v>37</v>
      </c>
      <c r="C18" s="30" t="s">
        <v>145</v>
      </c>
      <c r="D18" s="96" t="s">
        <v>39</v>
      </c>
      <c r="E18" s="30" t="s">
        <v>128</v>
      </c>
      <c r="F18" s="19">
        <v>15000000</v>
      </c>
      <c r="G18" s="31" t="s">
        <v>11</v>
      </c>
      <c r="H18" s="31"/>
      <c r="I18" s="30"/>
      <c r="J18" s="30"/>
      <c r="K18" s="30"/>
      <c r="L18" s="51"/>
      <c r="M18" s="51"/>
      <c r="N18" s="136"/>
    </row>
    <row r="19" spans="1:14" ht="15">
      <c r="A19" s="33">
        <v>14</v>
      </c>
      <c r="B19" s="30" t="s">
        <v>37</v>
      </c>
      <c r="C19" s="30" t="s">
        <v>146</v>
      </c>
      <c r="D19" s="96" t="s">
        <v>39</v>
      </c>
      <c r="E19" s="30" t="s">
        <v>123</v>
      </c>
      <c r="F19" s="19">
        <v>2000000</v>
      </c>
      <c r="G19" s="31" t="s">
        <v>11</v>
      </c>
      <c r="H19" s="31"/>
      <c r="I19" s="30"/>
      <c r="J19" s="30"/>
      <c r="K19" s="30"/>
      <c r="L19" s="51"/>
      <c r="M19" s="138"/>
      <c r="N19" s="136"/>
    </row>
    <row r="20" spans="1:14" ht="15">
      <c r="A20" s="33">
        <v>15</v>
      </c>
      <c r="B20" s="30" t="s">
        <v>37</v>
      </c>
      <c r="C20" s="30" t="s">
        <v>147</v>
      </c>
      <c r="D20" s="96" t="s">
        <v>39</v>
      </c>
      <c r="E20" s="30" t="s">
        <v>148</v>
      </c>
      <c r="F20" s="19">
        <v>5000000</v>
      </c>
      <c r="G20" s="31" t="s">
        <v>136</v>
      </c>
      <c r="H20" s="31"/>
      <c r="I20" s="30"/>
      <c r="J20" s="30"/>
      <c r="K20" s="30"/>
      <c r="L20" s="51"/>
      <c r="M20" s="51"/>
      <c r="N20" s="136"/>
    </row>
    <row r="21" spans="1:14" ht="15">
      <c r="A21" s="33">
        <v>16</v>
      </c>
      <c r="B21" s="30" t="s">
        <v>37</v>
      </c>
      <c r="C21" s="137" t="s">
        <v>149</v>
      </c>
      <c r="D21" s="96" t="s">
        <v>39</v>
      </c>
      <c r="E21" s="30" t="s">
        <v>150</v>
      </c>
      <c r="F21" s="19">
        <v>7000000</v>
      </c>
      <c r="G21" s="31" t="s">
        <v>136</v>
      </c>
      <c r="H21" s="31"/>
      <c r="I21" s="30"/>
      <c r="J21" s="30"/>
      <c r="K21" s="30"/>
      <c r="L21" s="51"/>
      <c r="M21" s="138"/>
      <c r="N21" s="136"/>
    </row>
    <row r="22" spans="1:14" ht="15">
      <c r="A22" s="33">
        <v>17</v>
      </c>
      <c r="B22" s="30" t="s">
        <v>37</v>
      </c>
      <c r="C22" s="30" t="s">
        <v>151</v>
      </c>
      <c r="D22" s="96" t="s">
        <v>39</v>
      </c>
      <c r="E22" s="30" t="s">
        <v>152</v>
      </c>
      <c r="F22" s="19">
        <v>5000000</v>
      </c>
      <c r="G22" s="31" t="s">
        <v>136</v>
      </c>
      <c r="H22" s="31"/>
      <c r="I22" s="30"/>
      <c r="J22" s="30"/>
      <c r="K22" s="30"/>
      <c r="L22" s="51"/>
      <c r="M22" s="138"/>
      <c r="N22" s="136"/>
    </row>
    <row r="23" spans="1:14" ht="15">
      <c r="A23" s="33">
        <v>18</v>
      </c>
      <c r="B23" s="30" t="s">
        <v>37</v>
      </c>
      <c r="C23" s="137" t="s">
        <v>153</v>
      </c>
      <c r="D23" s="96" t="s">
        <v>39</v>
      </c>
      <c r="E23" s="30" t="s">
        <v>154</v>
      </c>
      <c r="F23" s="19">
        <v>38881900</v>
      </c>
      <c r="G23" s="31" t="s">
        <v>136</v>
      </c>
      <c r="H23" s="31"/>
      <c r="I23" s="30"/>
      <c r="J23" s="137"/>
      <c r="K23" s="30"/>
      <c r="L23" s="51"/>
      <c r="M23" s="139"/>
      <c r="N23" s="136"/>
    </row>
    <row r="24" spans="1:14" ht="15.75" thickBot="1">
      <c r="A24" s="86"/>
      <c r="B24" s="20"/>
      <c r="C24" s="20"/>
      <c r="D24" s="20"/>
      <c r="E24" s="20"/>
      <c r="F24" s="38">
        <f>SUM(F17:F23)</f>
        <v>79381900</v>
      </c>
      <c r="G24" s="39"/>
      <c r="H24" s="39"/>
      <c r="I24" s="20"/>
      <c r="J24" s="20"/>
      <c r="K24" s="20"/>
      <c r="L24" s="21"/>
      <c r="M24" s="87"/>
      <c r="N24" s="122"/>
    </row>
    <row r="25" spans="1:14" ht="15.75" thickBot="1">
      <c r="A25" s="145" t="s">
        <v>1</v>
      </c>
      <c r="B25" s="146" t="s">
        <v>2</v>
      </c>
      <c r="C25" s="146" t="s">
        <v>3</v>
      </c>
      <c r="D25" s="142" t="s">
        <v>31</v>
      </c>
      <c r="E25" s="146" t="s">
        <v>5</v>
      </c>
      <c r="F25" s="146" t="s">
        <v>6</v>
      </c>
      <c r="G25" s="146"/>
      <c r="H25" s="142" t="s">
        <v>113</v>
      </c>
      <c r="I25" s="146" t="s">
        <v>7</v>
      </c>
      <c r="J25" s="146"/>
      <c r="K25" s="146" t="s">
        <v>8</v>
      </c>
      <c r="L25" s="147" t="s">
        <v>9</v>
      </c>
      <c r="M25" s="148"/>
      <c r="N25" s="149"/>
    </row>
    <row r="26" spans="1:14" ht="15">
      <c r="A26" s="33">
        <v>19</v>
      </c>
      <c r="B26" s="30" t="s">
        <v>19</v>
      </c>
      <c r="C26" s="137" t="s">
        <v>155</v>
      </c>
      <c r="D26" s="96" t="s">
        <v>39</v>
      </c>
      <c r="E26" s="30" t="s">
        <v>21</v>
      </c>
      <c r="F26" s="19">
        <v>35000000</v>
      </c>
      <c r="G26" s="31" t="s">
        <v>11</v>
      </c>
      <c r="H26" s="31"/>
      <c r="I26" s="30"/>
      <c r="J26" s="30"/>
      <c r="K26" s="30"/>
      <c r="L26" s="51"/>
      <c r="M26" s="138"/>
      <c r="N26" s="136"/>
    </row>
    <row r="27" spans="1:14" ht="15">
      <c r="A27" s="33">
        <v>20</v>
      </c>
      <c r="B27" s="30" t="s">
        <v>19</v>
      </c>
      <c r="C27" s="30" t="s">
        <v>156</v>
      </c>
      <c r="D27" s="96" t="s">
        <v>39</v>
      </c>
      <c r="E27" s="30" t="s">
        <v>12</v>
      </c>
      <c r="F27" s="19">
        <v>9115000</v>
      </c>
      <c r="G27" s="31" t="s">
        <v>11</v>
      </c>
      <c r="H27" s="31"/>
      <c r="I27" s="30"/>
      <c r="J27" s="30"/>
      <c r="K27" s="30"/>
      <c r="L27" s="51"/>
      <c r="M27" s="138"/>
      <c r="N27" s="136"/>
    </row>
    <row r="28" spans="1:14" ht="15">
      <c r="A28" s="33">
        <v>21</v>
      </c>
      <c r="B28" s="30" t="s">
        <v>19</v>
      </c>
      <c r="C28" s="30" t="s">
        <v>262</v>
      </c>
      <c r="D28" s="96" t="s">
        <v>39</v>
      </c>
      <c r="E28" s="30" t="s">
        <v>13</v>
      </c>
      <c r="F28" s="19">
        <v>5500000</v>
      </c>
      <c r="G28" s="31" t="s">
        <v>11</v>
      </c>
      <c r="H28" s="31"/>
      <c r="I28" s="30"/>
      <c r="J28" s="30"/>
      <c r="K28" s="30"/>
      <c r="L28" s="51"/>
      <c r="M28" s="138"/>
      <c r="N28" s="136"/>
    </row>
    <row r="29" spans="1:14" ht="15">
      <c r="A29" s="33">
        <v>22</v>
      </c>
      <c r="B29" s="30" t="s">
        <v>19</v>
      </c>
      <c r="C29" s="30" t="s">
        <v>157</v>
      </c>
      <c r="D29" s="154" t="s">
        <v>54</v>
      </c>
      <c r="E29" s="30" t="s">
        <v>15</v>
      </c>
      <c r="F29" s="19">
        <v>2000000</v>
      </c>
      <c r="G29" s="31" t="s">
        <v>11</v>
      </c>
      <c r="H29" s="31"/>
      <c r="I29" s="30"/>
      <c r="J29" s="30"/>
      <c r="K29" s="30"/>
      <c r="L29" s="51"/>
      <c r="M29" s="138"/>
      <c r="N29" s="136"/>
    </row>
    <row r="30" spans="1:14" ht="15">
      <c r="A30" s="33">
        <v>23</v>
      </c>
      <c r="B30" s="30" t="s">
        <v>19</v>
      </c>
      <c r="C30" s="30" t="s">
        <v>158</v>
      </c>
      <c r="D30" s="96" t="s">
        <v>39</v>
      </c>
      <c r="E30" s="30" t="s">
        <v>16</v>
      </c>
      <c r="F30" s="19">
        <v>1500000</v>
      </c>
      <c r="G30" s="31" t="s">
        <v>11</v>
      </c>
      <c r="H30" s="31"/>
      <c r="I30" s="30"/>
      <c r="J30" s="30"/>
      <c r="K30" s="30"/>
      <c r="L30" s="51"/>
      <c r="M30" s="138"/>
      <c r="N30" s="136"/>
    </row>
    <row r="31" spans="1:14" ht="15">
      <c r="A31" s="33">
        <v>24</v>
      </c>
      <c r="B31" s="30" t="s">
        <v>19</v>
      </c>
      <c r="C31" s="30" t="s">
        <v>159</v>
      </c>
      <c r="D31" s="96" t="s">
        <v>39</v>
      </c>
      <c r="E31" s="30" t="s">
        <v>160</v>
      </c>
      <c r="F31" s="19">
        <v>2000000</v>
      </c>
      <c r="G31" s="31" t="s">
        <v>136</v>
      </c>
      <c r="H31" s="31"/>
      <c r="I31" s="30"/>
      <c r="J31" s="30"/>
      <c r="K31" s="30"/>
      <c r="L31" s="51"/>
      <c r="M31" s="138"/>
      <c r="N31" s="136"/>
    </row>
    <row r="32" spans="1:14" ht="15">
      <c r="A32" s="33">
        <v>25</v>
      </c>
      <c r="B32" s="30" t="s">
        <v>19</v>
      </c>
      <c r="C32" s="30" t="s">
        <v>161</v>
      </c>
      <c r="D32" s="154" t="s">
        <v>54</v>
      </c>
      <c r="E32" s="30" t="s">
        <v>66</v>
      </c>
      <c r="F32" s="19">
        <v>8500000</v>
      </c>
      <c r="G32" s="31" t="s">
        <v>11</v>
      </c>
      <c r="H32" s="31"/>
      <c r="I32" s="30"/>
      <c r="J32" s="30"/>
      <c r="K32" s="30"/>
      <c r="L32" s="51"/>
      <c r="M32" s="138"/>
      <c r="N32" s="140"/>
    </row>
    <row r="33" spans="1:14" ht="15">
      <c r="A33" s="33">
        <v>26</v>
      </c>
      <c r="B33" s="30" t="s">
        <v>19</v>
      </c>
      <c r="C33" s="137" t="s">
        <v>162</v>
      </c>
      <c r="D33" s="96" t="s">
        <v>39</v>
      </c>
      <c r="E33" s="30" t="s">
        <v>163</v>
      </c>
      <c r="F33" s="19">
        <v>10000000</v>
      </c>
      <c r="G33" s="31" t="s">
        <v>11</v>
      </c>
      <c r="H33" s="31"/>
      <c r="I33" s="30"/>
      <c r="J33" s="30"/>
      <c r="K33" s="30"/>
      <c r="L33" s="51"/>
      <c r="M33" s="138"/>
      <c r="N33" s="136"/>
    </row>
    <row r="34" spans="1:14" ht="15">
      <c r="A34" s="33">
        <v>27</v>
      </c>
      <c r="B34" s="30" t="s">
        <v>19</v>
      </c>
      <c r="C34" s="30" t="s">
        <v>164</v>
      </c>
      <c r="D34" s="96" t="s">
        <v>39</v>
      </c>
      <c r="E34" s="30" t="s">
        <v>165</v>
      </c>
      <c r="F34" s="19">
        <v>1500000</v>
      </c>
      <c r="G34" s="31" t="s">
        <v>11</v>
      </c>
      <c r="H34" s="31"/>
      <c r="I34" s="30"/>
      <c r="J34" s="30"/>
      <c r="K34" s="30"/>
      <c r="L34" s="51"/>
      <c r="M34" s="138"/>
      <c r="N34" s="136"/>
    </row>
    <row r="35" spans="1:14" ht="15">
      <c r="A35" s="33">
        <v>28</v>
      </c>
      <c r="B35" s="30" t="s">
        <v>19</v>
      </c>
      <c r="C35" s="137" t="s">
        <v>166</v>
      </c>
      <c r="D35" s="96" t="s">
        <v>39</v>
      </c>
      <c r="E35" s="30" t="s">
        <v>55</v>
      </c>
      <c r="F35" s="19">
        <v>10000000</v>
      </c>
      <c r="G35" s="31" t="s">
        <v>136</v>
      </c>
      <c r="H35" s="31"/>
      <c r="I35" s="30"/>
      <c r="J35" s="30"/>
      <c r="K35" s="30"/>
      <c r="L35" s="51"/>
      <c r="M35" s="138"/>
      <c r="N35" s="136"/>
    </row>
    <row r="36" spans="1:14" ht="15">
      <c r="A36" s="33">
        <v>29</v>
      </c>
      <c r="B36" s="30" t="s">
        <v>19</v>
      </c>
      <c r="C36" s="137" t="s">
        <v>167</v>
      </c>
      <c r="D36" s="96" t="s">
        <v>39</v>
      </c>
      <c r="E36" s="30" t="s">
        <v>17</v>
      </c>
      <c r="F36" s="19">
        <v>18000000</v>
      </c>
      <c r="G36" s="31" t="s">
        <v>136</v>
      </c>
      <c r="H36" s="31"/>
      <c r="I36" s="30"/>
      <c r="J36" s="30"/>
      <c r="K36" s="30"/>
      <c r="L36" s="51"/>
      <c r="M36" s="138"/>
      <c r="N36" s="136"/>
    </row>
    <row r="37" spans="1:14" ht="15">
      <c r="A37" s="33">
        <v>30</v>
      </c>
      <c r="B37" s="30" t="s">
        <v>19</v>
      </c>
      <c r="C37" s="137" t="s">
        <v>259</v>
      </c>
      <c r="D37" s="96" t="s">
        <v>39</v>
      </c>
      <c r="E37" s="30" t="s">
        <v>56</v>
      </c>
      <c r="F37" s="19">
        <v>35380000</v>
      </c>
      <c r="G37" s="31" t="s">
        <v>11</v>
      </c>
      <c r="H37" s="31"/>
      <c r="I37" s="30"/>
      <c r="J37" s="30"/>
      <c r="K37" s="30"/>
      <c r="L37" s="51"/>
      <c r="M37" s="138"/>
      <c r="N37" s="140"/>
    </row>
    <row r="38" spans="1:14" ht="15">
      <c r="A38" s="33">
        <v>31</v>
      </c>
      <c r="B38" s="30" t="s">
        <v>19</v>
      </c>
      <c r="C38" s="30" t="s">
        <v>168</v>
      </c>
      <c r="D38" s="96" t="s">
        <v>39</v>
      </c>
      <c r="E38" s="30" t="s">
        <v>57</v>
      </c>
      <c r="F38" s="19">
        <v>9000000</v>
      </c>
      <c r="G38" s="31" t="s">
        <v>11</v>
      </c>
      <c r="H38" s="31"/>
      <c r="I38" s="30"/>
      <c r="J38" s="30"/>
      <c r="K38" s="30"/>
      <c r="L38" s="51"/>
      <c r="M38" s="138"/>
      <c r="N38" s="136"/>
    </row>
    <row r="39" spans="1:14" ht="15">
      <c r="A39" s="33">
        <v>32</v>
      </c>
      <c r="B39" s="30" t="s">
        <v>19</v>
      </c>
      <c r="C39" s="137" t="s">
        <v>169</v>
      </c>
      <c r="D39" s="96" t="s">
        <v>39</v>
      </c>
      <c r="E39" s="30" t="s">
        <v>61</v>
      </c>
      <c r="F39" s="19">
        <v>3500000</v>
      </c>
      <c r="G39" s="31" t="s">
        <v>11</v>
      </c>
      <c r="H39" s="31"/>
      <c r="I39" s="30"/>
      <c r="J39" s="30"/>
      <c r="K39" s="30"/>
      <c r="L39" s="51"/>
      <c r="M39" s="138"/>
      <c r="N39" s="136"/>
    </row>
    <row r="40" spans="1:14" ht="15">
      <c r="A40" s="33">
        <v>33</v>
      </c>
      <c r="B40" s="30" t="s">
        <v>19</v>
      </c>
      <c r="C40" s="30" t="s">
        <v>170</v>
      </c>
      <c r="D40" s="96" t="s">
        <v>39</v>
      </c>
      <c r="E40" s="30" t="s">
        <v>69</v>
      </c>
      <c r="F40" s="19">
        <v>3000000</v>
      </c>
      <c r="G40" s="31" t="s">
        <v>11</v>
      </c>
      <c r="H40" s="31"/>
      <c r="I40" s="30"/>
      <c r="J40" s="30"/>
      <c r="K40" s="30"/>
      <c r="L40" s="51"/>
      <c r="M40" s="138"/>
      <c r="N40" s="136"/>
    </row>
    <row r="41" spans="1:14" ht="38.25" customHeight="1">
      <c r="A41" s="33">
        <v>34</v>
      </c>
      <c r="B41" s="30" t="s">
        <v>19</v>
      </c>
      <c r="C41" s="137" t="s">
        <v>171</v>
      </c>
      <c r="D41" s="96" t="s">
        <v>39</v>
      </c>
      <c r="E41" s="30" t="s">
        <v>70</v>
      </c>
      <c r="F41" s="19">
        <v>3000000</v>
      </c>
      <c r="G41" s="31" t="s">
        <v>11</v>
      </c>
      <c r="H41" s="31"/>
      <c r="I41" s="30"/>
      <c r="J41" s="30"/>
      <c r="K41" s="30"/>
      <c r="L41" s="51"/>
      <c r="M41" s="138"/>
      <c r="N41" s="136"/>
    </row>
    <row r="42" spans="1:14" ht="15">
      <c r="A42" s="33">
        <v>35</v>
      </c>
      <c r="B42" s="30" t="s">
        <v>19</v>
      </c>
      <c r="C42" s="137" t="s">
        <v>172</v>
      </c>
      <c r="D42" s="96" t="s">
        <v>39</v>
      </c>
      <c r="E42" s="30" t="s">
        <v>71</v>
      </c>
      <c r="F42" s="19">
        <v>4000000</v>
      </c>
      <c r="G42" s="31" t="s">
        <v>11</v>
      </c>
      <c r="H42" s="31"/>
      <c r="I42" s="30"/>
      <c r="J42" s="30"/>
      <c r="K42" s="30"/>
      <c r="L42" s="51"/>
      <c r="M42" s="138"/>
      <c r="N42" s="136"/>
    </row>
    <row r="43" spans="1:14" ht="15.75" thickBot="1">
      <c r="A43" s="33"/>
      <c r="B43" s="30"/>
      <c r="C43" s="30"/>
      <c r="D43" s="30"/>
      <c r="E43" s="30"/>
      <c r="F43" s="19">
        <f>SUM(F26:F42)</f>
        <v>160995000</v>
      </c>
      <c r="G43" s="31"/>
      <c r="H43" s="31"/>
      <c r="I43" s="30"/>
      <c r="J43" s="31"/>
      <c r="K43" s="30"/>
      <c r="L43" s="51"/>
      <c r="M43" s="53"/>
      <c r="N43" s="123"/>
    </row>
    <row r="44" spans="1:14" ht="15.75" thickBot="1">
      <c r="A44" s="145" t="s">
        <v>1</v>
      </c>
      <c r="B44" s="146" t="s">
        <v>2</v>
      </c>
      <c r="C44" s="146" t="s">
        <v>3</v>
      </c>
      <c r="D44" s="142" t="s">
        <v>31</v>
      </c>
      <c r="E44" s="146" t="s">
        <v>5</v>
      </c>
      <c r="F44" s="146" t="s">
        <v>6</v>
      </c>
      <c r="G44" s="146"/>
      <c r="H44" s="142" t="s">
        <v>113</v>
      </c>
      <c r="I44" s="146" t="s">
        <v>7</v>
      </c>
      <c r="J44" s="157"/>
      <c r="K44" s="146" t="s">
        <v>8</v>
      </c>
      <c r="L44" s="147" t="s">
        <v>9</v>
      </c>
      <c r="M44" s="148"/>
      <c r="N44" s="149"/>
    </row>
    <row r="45" spans="1:14" ht="15">
      <c r="A45" s="33">
        <v>36</v>
      </c>
      <c r="B45" s="30" t="s">
        <v>22</v>
      </c>
      <c r="C45" s="137" t="s">
        <v>173</v>
      </c>
      <c r="D45" s="96" t="s">
        <v>39</v>
      </c>
      <c r="E45" s="30" t="s">
        <v>174</v>
      </c>
      <c r="F45" s="19">
        <v>12000000</v>
      </c>
      <c r="G45" s="31" t="s">
        <v>11</v>
      </c>
      <c r="H45" s="31"/>
      <c r="I45" s="31"/>
      <c r="J45" s="31"/>
      <c r="K45" s="30"/>
      <c r="L45" s="51"/>
      <c r="M45" s="138"/>
      <c r="N45" s="136"/>
    </row>
    <row r="46" spans="1:14" ht="15">
      <c r="A46" s="33">
        <v>37</v>
      </c>
      <c r="B46" s="30" t="s">
        <v>22</v>
      </c>
      <c r="C46" s="137" t="s">
        <v>175</v>
      </c>
      <c r="D46" s="96" t="s">
        <v>39</v>
      </c>
      <c r="E46" s="30" t="s">
        <v>124</v>
      </c>
      <c r="F46" s="19">
        <v>5000000</v>
      </c>
      <c r="G46" s="31" t="s">
        <v>11</v>
      </c>
      <c r="H46" s="31"/>
      <c r="I46" s="31"/>
      <c r="J46" s="31"/>
      <c r="K46" s="30"/>
      <c r="L46" s="51"/>
      <c r="M46" s="138"/>
      <c r="N46" s="136"/>
    </row>
    <row r="47" spans="1:14" ht="15">
      <c r="A47" s="33">
        <v>38</v>
      </c>
      <c r="B47" s="30" t="s">
        <v>22</v>
      </c>
      <c r="C47" s="137" t="s">
        <v>176</v>
      </c>
      <c r="D47" s="96" t="s">
        <v>39</v>
      </c>
      <c r="E47" s="30" t="s">
        <v>177</v>
      </c>
      <c r="F47" s="19">
        <v>3000000</v>
      </c>
      <c r="G47" s="31" t="s">
        <v>136</v>
      </c>
      <c r="H47" s="31"/>
      <c r="I47" s="30"/>
      <c r="J47" s="31"/>
      <c r="K47" s="30"/>
      <c r="L47" s="51"/>
      <c r="M47" s="138"/>
      <c r="N47" s="140"/>
    </row>
    <row r="48" spans="1:14" ht="15">
      <c r="A48" s="33">
        <v>39</v>
      </c>
      <c r="B48" s="30" t="s">
        <v>22</v>
      </c>
      <c r="C48" s="30" t="s">
        <v>178</v>
      </c>
      <c r="D48" s="96" t="s">
        <v>39</v>
      </c>
      <c r="E48" s="30" t="s">
        <v>179</v>
      </c>
      <c r="F48" s="19">
        <v>5267047</v>
      </c>
      <c r="G48" s="31" t="s">
        <v>136</v>
      </c>
      <c r="H48" s="31"/>
      <c r="I48" s="31"/>
      <c r="J48" s="31"/>
      <c r="K48" s="30"/>
      <c r="L48" s="51"/>
      <c r="M48" s="138"/>
      <c r="N48" s="140"/>
    </row>
    <row r="49" spans="1:14" ht="30">
      <c r="A49" s="33">
        <v>40</v>
      </c>
      <c r="B49" s="30" t="s">
        <v>22</v>
      </c>
      <c r="C49" s="137" t="s">
        <v>180</v>
      </c>
      <c r="D49" s="96" t="s">
        <v>39</v>
      </c>
      <c r="E49" s="30" t="s">
        <v>181</v>
      </c>
      <c r="F49" s="19">
        <v>22720000</v>
      </c>
      <c r="G49" s="31" t="s">
        <v>136</v>
      </c>
      <c r="H49" s="31"/>
      <c r="I49" s="31"/>
      <c r="J49" s="31"/>
      <c r="K49" s="30"/>
      <c r="L49" s="51"/>
      <c r="M49" s="138"/>
      <c r="N49" s="136"/>
    </row>
    <row r="50" spans="1:14" ht="15">
      <c r="A50" s="33">
        <v>41</v>
      </c>
      <c r="B50" s="30" t="s">
        <v>22</v>
      </c>
      <c r="C50" s="137" t="s">
        <v>182</v>
      </c>
      <c r="D50" s="96" t="s">
        <v>39</v>
      </c>
      <c r="E50" s="30" t="s">
        <v>83</v>
      </c>
      <c r="F50" s="19">
        <v>9172605</v>
      </c>
      <c r="G50" s="31" t="s">
        <v>136</v>
      </c>
      <c r="H50" s="31"/>
      <c r="I50" s="30"/>
      <c r="J50" s="31"/>
      <c r="K50" s="30"/>
      <c r="L50" s="51"/>
      <c r="M50" s="138"/>
      <c r="N50" s="140"/>
    </row>
    <row r="51" spans="1:14" ht="15">
      <c r="A51" s="33">
        <v>42</v>
      </c>
      <c r="B51" s="30" t="s">
        <v>22</v>
      </c>
      <c r="C51" s="137" t="s">
        <v>183</v>
      </c>
      <c r="D51" s="96" t="s">
        <v>39</v>
      </c>
      <c r="E51" s="30" t="s">
        <v>91</v>
      </c>
      <c r="F51" s="19">
        <v>11300000</v>
      </c>
      <c r="G51" s="31" t="s">
        <v>136</v>
      </c>
      <c r="H51" s="31"/>
      <c r="I51" s="31"/>
      <c r="J51" s="31"/>
      <c r="K51" s="30"/>
      <c r="L51" s="51"/>
      <c r="M51" s="138"/>
      <c r="N51" s="136"/>
    </row>
    <row r="52" spans="1:15" ht="15">
      <c r="A52" s="33">
        <v>43</v>
      </c>
      <c r="B52" s="30" t="s">
        <v>22</v>
      </c>
      <c r="C52" s="137" t="s">
        <v>184</v>
      </c>
      <c r="D52" s="96" t="s">
        <v>39</v>
      </c>
      <c r="E52" s="30" t="s">
        <v>92</v>
      </c>
      <c r="F52" s="19">
        <v>5000000</v>
      </c>
      <c r="G52" s="31" t="s">
        <v>136</v>
      </c>
      <c r="H52" s="31"/>
      <c r="I52" s="31"/>
      <c r="J52" s="31"/>
      <c r="K52" s="30"/>
      <c r="L52" s="51"/>
      <c r="M52" s="51"/>
      <c r="N52" s="136"/>
      <c r="O52" s="49"/>
    </row>
    <row r="53" spans="1:14" ht="31.5" customHeight="1">
      <c r="A53" s="33">
        <v>44</v>
      </c>
      <c r="B53" s="30" t="s">
        <v>22</v>
      </c>
      <c r="C53" s="137" t="s">
        <v>185</v>
      </c>
      <c r="D53" s="96" t="s">
        <v>39</v>
      </c>
      <c r="E53" s="30" t="s">
        <v>73</v>
      </c>
      <c r="F53" s="19">
        <v>5450000</v>
      </c>
      <c r="G53" s="31" t="s">
        <v>11</v>
      </c>
      <c r="H53" s="31"/>
      <c r="I53" s="31"/>
      <c r="J53" s="31"/>
      <c r="K53" s="30"/>
      <c r="L53" s="51"/>
      <c r="M53" s="138"/>
      <c r="N53" s="136"/>
    </row>
    <row r="54" spans="1:14" ht="15">
      <c r="A54" s="33">
        <v>45</v>
      </c>
      <c r="B54" s="30" t="s">
        <v>22</v>
      </c>
      <c r="C54" s="30" t="s">
        <v>186</v>
      </c>
      <c r="D54" s="96" t="s">
        <v>39</v>
      </c>
      <c r="E54" s="30" t="s">
        <v>84</v>
      </c>
      <c r="F54" s="19">
        <v>5000000</v>
      </c>
      <c r="G54" s="31" t="s">
        <v>11</v>
      </c>
      <c r="H54" s="31"/>
      <c r="I54" s="31"/>
      <c r="J54" s="31"/>
      <c r="K54" s="30"/>
      <c r="L54" s="51"/>
      <c r="M54" s="138"/>
      <c r="N54" s="136"/>
    </row>
    <row r="55" spans="1:14" ht="15">
      <c r="A55" s="33">
        <v>46</v>
      </c>
      <c r="B55" s="30" t="s">
        <v>22</v>
      </c>
      <c r="C55" s="137" t="s">
        <v>187</v>
      </c>
      <c r="D55" s="96" t="s">
        <v>39</v>
      </c>
      <c r="E55" s="30" t="s">
        <v>85</v>
      </c>
      <c r="F55" s="19">
        <v>12000000</v>
      </c>
      <c r="G55" s="31" t="s">
        <v>11</v>
      </c>
      <c r="H55" s="31"/>
      <c r="I55" s="31"/>
      <c r="J55" s="31"/>
      <c r="K55" s="30"/>
      <c r="L55" s="51"/>
      <c r="M55" s="138"/>
      <c r="N55" s="136"/>
    </row>
    <row r="56" spans="1:14" ht="15">
      <c r="A56" s="86">
        <v>47</v>
      </c>
      <c r="B56" s="20" t="s">
        <v>22</v>
      </c>
      <c r="C56" s="40" t="s">
        <v>188</v>
      </c>
      <c r="D56" s="20" t="s">
        <v>39</v>
      </c>
      <c r="E56" s="20" t="s">
        <v>86</v>
      </c>
      <c r="F56" s="38">
        <v>6451663</v>
      </c>
      <c r="G56" s="39" t="s">
        <v>11</v>
      </c>
      <c r="H56" s="39"/>
      <c r="I56" s="39"/>
      <c r="J56" s="39"/>
      <c r="K56" s="20"/>
      <c r="L56" s="21"/>
      <c r="M56" s="87"/>
      <c r="N56" s="124"/>
    </row>
    <row r="57" spans="1:14" ht="15">
      <c r="A57" s="86">
        <v>48</v>
      </c>
      <c r="B57" s="20" t="s">
        <v>22</v>
      </c>
      <c r="C57" s="40" t="s">
        <v>189</v>
      </c>
      <c r="D57" s="20" t="s">
        <v>54</v>
      </c>
      <c r="E57" s="20" t="s">
        <v>87</v>
      </c>
      <c r="F57" s="38">
        <v>3000000</v>
      </c>
      <c r="G57" s="39" t="s">
        <v>11</v>
      </c>
      <c r="H57" s="39"/>
      <c r="I57" s="39"/>
      <c r="J57" s="39"/>
      <c r="K57" s="20"/>
      <c r="L57" s="21"/>
      <c r="M57" s="87"/>
      <c r="N57" s="124"/>
    </row>
    <row r="58" spans="1:14" ht="15">
      <c r="A58" s="86">
        <v>49</v>
      </c>
      <c r="B58" s="20" t="s">
        <v>22</v>
      </c>
      <c r="C58" s="20" t="s">
        <v>190</v>
      </c>
      <c r="D58" s="20" t="s">
        <v>54</v>
      </c>
      <c r="E58" s="20" t="s">
        <v>191</v>
      </c>
      <c r="F58" s="38">
        <v>4000000</v>
      </c>
      <c r="G58" s="39" t="s">
        <v>11</v>
      </c>
      <c r="H58" s="39"/>
      <c r="I58" s="39"/>
      <c r="J58" s="39"/>
      <c r="K58" s="20"/>
      <c r="L58" s="21"/>
      <c r="M58" s="87"/>
      <c r="N58" s="124"/>
    </row>
    <row r="59" spans="1:14" ht="15">
      <c r="A59" s="86">
        <v>50</v>
      </c>
      <c r="B59" s="20" t="s">
        <v>22</v>
      </c>
      <c r="C59" s="40" t="s">
        <v>192</v>
      </c>
      <c r="D59" s="20" t="s">
        <v>39</v>
      </c>
      <c r="E59" s="20" t="s">
        <v>193</v>
      </c>
      <c r="F59" s="38">
        <v>5000000</v>
      </c>
      <c r="G59" s="39" t="s">
        <v>136</v>
      </c>
      <c r="H59" s="39"/>
      <c r="I59" s="39"/>
      <c r="J59" s="39"/>
      <c r="K59" s="20"/>
      <c r="L59" s="21"/>
      <c r="M59" s="87"/>
      <c r="N59" s="124"/>
    </row>
    <row r="60" spans="1:14" ht="15">
      <c r="A60" s="86">
        <v>51</v>
      </c>
      <c r="B60" s="20" t="s">
        <v>22</v>
      </c>
      <c r="C60" s="20" t="s">
        <v>194</v>
      </c>
      <c r="D60" s="20" t="s">
        <v>39</v>
      </c>
      <c r="E60" s="20" t="s">
        <v>195</v>
      </c>
      <c r="F60" s="38">
        <v>1757000</v>
      </c>
      <c r="G60" s="39" t="s">
        <v>136</v>
      </c>
      <c r="H60" s="39"/>
      <c r="I60" s="39"/>
      <c r="J60" s="39"/>
      <c r="K60" s="20"/>
      <c r="L60" s="21"/>
      <c r="M60" s="87"/>
      <c r="N60" s="124"/>
    </row>
    <row r="61" spans="1:14" ht="15">
      <c r="A61" s="86">
        <v>52</v>
      </c>
      <c r="B61" s="20" t="s">
        <v>22</v>
      </c>
      <c r="C61" s="20" t="s">
        <v>196</v>
      </c>
      <c r="D61" s="20" t="s">
        <v>39</v>
      </c>
      <c r="E61" s="20" t="s">
        <v>197</v>
      </c>
      <c r="F61" s="38">
        <v>22400000</v>
      </c>
      <c r="G61" s="39" t="s">
        <v>136</v>
      </c>
      <c r="H61" s="39"/>
      <c r="I61" s="39"/>
      <c r="J61" s="39"/>
      <c r="K61" s="20"/>
      <c r="L61" s="21"/>
      <c r="M61" s="87"/>
      <c r="N61" s="124"/>
    </row>
    <row r="62" spans="1:14" ht="15">
      <c r="A62" s="86">
        <v>53</v>
      </c>
      <c r="B62" s="20" t="s">
        <v>22</v>
      </c>
      <c r="C62" s="20" t="s">
        <v>198</v>
      </c>
      <c r="D62" s="20" t="s">
        <v>39</v>
      </c>
      <c r="E62" s="20" t="s">
        <v>199</v>
      </c>
      <c r="F62" s="38">
        <v>7352000</v>
      </c>
      <c r="G62" s="39" t="s">
        <v>136</v>
      </c>
      <c r="H62" s="39"/>
      <c r="I62" s="39"/>
      <c r="J62" s="39"/>
      <c r="K62" s="20"/>
      <c r="L62" s="21"/>
      <c r="M62" s="87"/>
      <c r="N62" s="122"/>
    </row>
    <row r="63" spans="1:14" ht="15">
      <c r="A63" s="86">
        <v>54</v>
      </c>
      <c r="B63" s="20" t="s">
        <v>22</v>
      </c>
      <c r="C63" s="20" t="s">
        <v>263</v>
      </c>
      <c r="D63" s="20" t="s">
        <v>39</v>
      </c>
      <c r="E63" s="20" t="s">
        <v>62</v>
      </c>
      <c r="F63" s="38">
        <v>5300000</v>
      </c>
      <c r="G63" s="39" t="s">
        <v>136</v>
      </c>
      <c r="H63" s="39"/>
      <c r="I63" s="39"/>
      <c r="J63" s="39"/>
      <c r="K63" s="20"/>
      <c r="L63" s="21"/>
      <c r="M63" s="87"/>
      <c r="N63" s="124"/>
    </row>
    <row r="64" spans="1:14" ht="15">
      <c r="A64" s="86">
        <v>55</v>
      </c>
      <c r="B64" s="20" t="s">
        <v>22</v>
      </c>
      <c r="C64" s="20" t="s">
        <v>200</v>
      </c>
      <c r="D64" s="20" t="s">
        <v>39</v>
      </c>
      <c r="E64" s="20" t="s">
        <v>74</v>
      </c>
      <c r="F64" s="38">
        <v>10951860</v>
      </c>
      <c r="G64" s="39" t="s">
        <v>136</v>
      </c>
      <c r="H64" s="39"/>
      <c r="I64" s="39"/>
      <c r="J64" s="39"/>
      <c r="K64" s="20"/>
      <c r="L64" s="21"/>
      <c r="M64" s="87"/>
      <c r="N64" s="122"/>
    </row>
    <row r="65" spans="1:14" ht="15">
      <c r="A65" s="86">
        <v>56</v>
      </c>
      <c r="B65" s="20" t="s">
        <v>22</v>
      </c>
      <c r="C65" s="20" t="s">
        <v>201</v>
      </c>
      <c r="D65" s="20" t="s">
        <v>39</v>
      </c>
      <c r="E65" s="20" t="s">
        <v>75</v>
      </c>
      <c r="F65" s="38">
        <v>4000000</v>
      </c>
      <c r="G65" s="39" t="s">
        <v>136</v>
      </c>
      <c r="H65" s="39"/>
      <c r="I65" s="39"/>
      <c r="J65" s="39"/>
      <c r="K65" s="20"/>
      <c r="L65" s="21"/>
      <c r="M65" s="87"/>
      <c r="N65" s="122"/>
    </row>
    <row r="66" spans="1:14" ht="15">
      <c r="A66" s="86">
        <v>57</v>
      </c>
      <c r="B66" s="20" t="s">
        <v>22</v>
      </c>
      <c r="C66" s="20" t="s">
        <v>202</v>
      </c>
      <c r="D66" s="20" t="s">
        <v>39</v>
      </c>
      <c r="E66" s="20" t="s">
        <v>76</v>
      </c>
      <c r="F66" s="38">
        <v>1000000</v>
      </c>
      <c r="G66" s="39" t="s">
        <v>136</v>
      </c>
      <c r="H66" s="39"/>
      <c r="I66" s="39"/>
      <c r="J66" s="39"/>
      <c r="K66" s="20"/>
      <c r="L66" s="21"/>
      <c r="M66" s="197" t="s">
        <v>203</v>
      </c>
      <c r="N66" s="122"/>
    </row>
    <row r="67" spans="1:14" ht="15">
      <c r="A67" s="86">
        <v>58</v>
      </c>
      <c r="B67" s="20" t="s">
        <v>22</v>
      </c>
      <c r="C67" s="20" t="s">
        <v>204</v>
      </c>
      <c r="D67" s="20" t="s">
        <v>39</v>
      </c>
      <c r="E67" s="20" t="s">
        <v>129</v>
      </c>
      <c r="F67" s="38">
        <v>1243000</v>
      </c>
      <c r="G67" s="39" t="s">
        <v>136</v>
      </c>
      <c r="H67" s="39"/>
      <c r="I67" s="39"/>
      <c r="J67" s="39"/>
      <c r="K67" s="20"/>
      <c r="L67" s="21"/>
      <c r="M67" s="197" t="s">
        <v>203</v>
      </c>
      <c r="N67" s="124"/>
    </row>
    <row r="68" spans="1:14" ht="15.75" thickBot="1">
      <c r="A68" s="33"/>
      <c r="B68" s="30"/>
      <c r="C68" s="30"/>
      <c r="D68" s="30"/>
      <c r="E68" s="30"/>
      <c r="F68" s="19">
        <f>SUM(F45:F67)</f>
        <v>168365175</v>
      </c>
      <c r="G68" s="31"/>
      <c r="H68" s="31"/>
      <c r="I68" s="30"/>
      <c r="J68" s="31"/>
      <c r="K68" s="30"/>
      <c r="L68" s="51"/>
      <c r="M68" s="53"/>
      <c r="N68" s="124"/>
    </row>
    <row r="69" spans="1:14" ht="15.75" thickBot="1">
      <c r="A69" s="145" t="s">
        <v>1</v>
      </c>
      <c r="B69" s="146" t="s">
        <v>2</v>
      </c>
      <c r="C69" s="146" t="s">
        <v>3</v>
      </c>
      <c r="D69" s="142" t="s">
        <v>31</v>
      </c>
      <c r="E69" s="146" t="s">
        <v>5</v>
      </c>
      <c r="F69" s="146" t="s">
        <v>6</v>
      </c>
      <c r="G69" s="146"/>
      <c r="H69" s="142" t="s">
        <v>113</v>
      </c>
      <c r="I69" s="146" t="s">
        <v>7</v>
      </c>
      <c r="J69" s="157"/>
      <c r="K69" s="146" t="s">
        <v>8</v>
      </c>
      <c r="L69" s="147" t="s">
        <v>9</v>
      </c>
      <c r="M69" s="148"/>
      <c r="N69" s="149"/>
    </row>
    <row r="70" spans="1:14" ht="15">
      <c r="A70" s="33">
        <v>59</v>
      </c>
      <c r="B70" s="30" t="s">
        <v>23</v>
      </c>
      <c r="C70" s="30" t="s">
        <v>205</v>
      </c>
      <c r="D70" s="96" t="s">
        <v>39</v>
      </c>
      <c r="E70" s="30" t="s">
        <v>206</v>
      </c>
      <c r="F70" s="19">
        <v>3500000</v>
      </c>
      <c r="G70" s="31" t="s">
        <v>11</v>
      </c>
      <c r="H70" s="31"/>
      <c r="I70" s="31"/>
      <c r="J70" s="31"/>
      <c r="K70" s="30"/>
      <c r="L70" s="51"/>
      <c r="M70" s="138"/>
      <c r="N70" s="136"/>
    </row>
    <row r="71" spans="1:14" ht="15">
      <c r="A71" s="33">
        <v>60</v>
      </c>
      <c r="B71" s="30" t="s">
        <v>23</v>
      </c>
      <c r="C71" s="137" t="s">
        <v>207</v>
      </c>
      <c r="D71" s="154" t="s">
        <v>54</v>
      </c>
      <c r="E71" s="30" t="s">
        <v>64</v>
      </c>
      <c r="F71" s="19">
        <v>4000000</v>
      </c>
      <c r="G71" s="31" t="s">
        <v>11</v>
      </c>
      <c r="H71" s="31"/>
      <c r="I71" s="31"/>
      <c r="J71" s="31"/>
      <c r="K71" s="30"/>
      <c r="L71" s="51"/>
      <c r="M71" s="138"/>
      <c r="N71" s="136"/>
    </row>
    <row r="72" spans="1:14" ht="30" customHeight="1">
      <c r="A72" s="33">
        <v>61</v>
      </c>
      <c r="B72" s="30" t="s">
        <v>23</v>
      </c>
      <c r="C72" s="137" t="s">
        <v>208</v>
      </c>
      <c r="D72" s="96" t="s">
        <v>39</v>
      </c>
      <c r="E72" s="30" t="s">
        <v>63</v>
      </c>
      <c r="F72" s="19">
        <v>10000000</v>
      </c>
      <c r="G72" s="31" t="s">
        <v>11</v>
      </c>
      <c r="H72" s="31"/>
      <c r="I72" s="31"/>
      <c r="J72" s="31"/>
      <c r="K72" s="30"/>
      <c r="L72" s="51"/>
      <c r="M72" s="138"/>
      <c r="N72" s="136"/>
    </row>
    <row r="73" spans="1:14" ht="15">
      <c r="A73" s="33">
        <v>62</v>
      </c>
      <c r="B73" s="30" t="s">
        <v>23</v>
      </c>
      <c r="C73" s="137" t="s">
        <v>209</v>
      </c>
      <c r="D73" s="96" t="s">
        <v>39</v>
      </c>
      <c r="E73" s="30" t="s">
        <v>65</v>
      </c>
      <c r="F73" s="19">
        <v>5000000</v>
      </c>
      <c r="G73" s="31" t="s">
        <v>11</v>
      </c>
      <c r="H73" s="31"/>
      <c r="I73" s="31"/>
      <c r="J73" s="31"/>
      <c r="K73" s="30"/>
      <c r="L73" s="51"/>
      <c r="M73" s="138"/>
      <c r="N73" s="136"/>
    </row>
    <row r="74" spans="1:14" ht="15">
      <c r="A74" s="33">
        <v>63</v>
      </c>
      <c r="B74" s="30" t="s">
        <v>23</v>
      </c>
      <c r="C74" s="137" t="s">
        <v>210</v>
      </c>
      <c r="D74" s="96" t="s">
        <v>39</v>
      </c>
      <c r="E74" s="30" t="s">
        <v>77</v>
      </c>
      <c r="F74" s="19">
        <v>3600000</v>
      </c>
      <c r="G74" s="31" t="s">
        <v>11</v>
      </c>
      <c r="H74" s="31"/>
      <c r="I74" s="31"/>
      <c r="J74" s="31"/>
      <c r="K74" s="30"/>
      <c r="L74" s="51"/>
      <c r="M74" s="138"/>
      <c r="N74" s="136"/>
    </row>
    <row r="75" spans="1:14" ht="15">
      <c r="A75" s="33">
        <v>64</v>
      </c>
      <c r="B75" s="30" t="s">
        <v>23</v>
      </c>
      <c r="C75" s="137" t="s">
        <v>264</v>
      </c>
      <c r="D75" s="96" t="s">
        <v>39</v>
      </c>
      <c r="E75" s="30" t="s">
        <v>78</v>
      </c>
      <c r="F75" s="19">
        <v>3000000</v>
      </c>
      <c r="G75" s="31" t="s">
        <v>11</v>
      </c>
      <c r="H75" s="31"/>
      <c r="I75" s="31"/>
      <c r="J75" s="31"/>
      <c r="K75" s="30"/>
      <c r="L75" s="51"/>
      <c r="M75" s="138"/>
      <c r="N75" s="136"/>
    </row>
    <row r="76" spans="1:14" ht="30">
      <c r="A76" s="33">
        <v>65</v>
      </c>
      <c r="B76" s="30" t="s">
        <v>23</v>
      </c>
      <c r="C76" s="137" t="s">
        <v>211</v>
      </c>
      <c r="D76" s="96" t="s">
        <v>39</v>
      </c>
      <c r="E76" s="30" t="s">
        <v>89</v>
      </c>
      <c r="F76" s="19">
        <v>6000000</v>
      </c>
      <c r="G76" s="31" t="s">
        <v>11</v>
      </c>
      <c r="H76" s="31"/>
      <c r="I76" s="31"/>
      <c r="J76" s="31"/>
      <c r="K76" s="30"/>
      <c r="L76" s="51"/>
      <c r="M76" s="138"/>
      <c r="N76" s="136"/>
    </row>
    <row r="77" spans="1:14" ht="15">
      <c r="A77" s="33">
        <v>66</v>
      </c>
      <c r="B77" s="30" t="s">
        <v>23</v>
      </c>
      <c r="C77" s="137" t="s">
        <v>212</v>
      </c>
      <c r="D77" s="96" t="s">
        <v>39</v>
      </c>
      <c r="E77" s="30" t="s">
        <v>90</v>
      </c>
      <c r="F77" s="19">
        <v>5000000</v>
      </c>
      <c r="G77" s="31" t="s">
        <v>11</v>
      </c>
      <c r="H77" s="31"/>
      <c r="I77" s="31"/>
      <c r="J77" s="31"/>
      <c r="K77" s="30"/>
      <c r="L77" s="51"/>
      <c r="M77" s="138"/>
      <c r="N77" s="136"/>
    </row>
    <row r="78" spans="1:14" ht="15">
      <c r="A78" s="33">
        <v>67</v>
      </c>
      <c r="B78" s="30" t="s">
        <v>23</v>
      </c>
      <c r="C78" s="137" t="s">
        <v>213</v>
      </c>
      <c r="D78" s="96" t="s">
        <v>39</v>
      </c>
      <c r="E78" s="30" t="s">
        <v>96</v>
      </c>
      <c r="F78" s="19">
        <v>3000000</v>
      </c>
      <c r="G78" s="31" t="s">
        <v>11</v>
      </c>
      <c r="H78" s="31"/>
      <c r="I78" s="31"/>
      <c r="J78" s="31"/>
      <c r="K78" s="30"/>
      <c r="L78" s="51"/>
      <c r="M78" s="138"/>
      <c r="N78" s="140"/>
    </row>
    <row r="79" spans="1:14" ht="15">
      <c r="A79" s="33">
        <v>68</v>
      </c>
      <c r="B79" s="30" t="s">
        <v>23</v>
      </c>
      <c r="C79" s="30" t="s">
        <v>214</v>
      </c>
      <c r="D79" s="96" t="s">
        <v>39</v>
      </c>
      <c r="E79" s="30" t="s">
        <v>97</v>
      </c>
      <c r="F79" s="19">
        <v>6000000</v>
      </c>
      <c r="G79" s="31" t="s">
        <v>11</v>
      </c>
      <c r="H79" s="31"/>
      <c r="I79" s="31"/>
      <c r="J79" s="31"/>
      <c r="K79" s="30"/>
      <c r="L79" s="51"/>
      <c r="M79" s="51"/>
      <c r="N79" s="136"/>
    </row>
    <row r="80" spans="1:15" ht="15">
      <c r="A80" s="33">
        <v>69</v>
      </c>
      <c r="B80" s="30" t="s">
        <v>23</v>
      </c>
      <c r="C80" s="30" t="s">
        <v>215</v>
      </c>
      <c r="D80" s="96" t="s">
        <v>39</v>
      </c>
      <c r="E80" s="30" t="s">
        <v>216</v>
      </c>
      <c r="F80" s="19">
        <v>2447910</v>
      </c>
      <c r="G80" s="31" t="s">
        <v>11</v>
      </c>
      <c r="H80" s="31"/>
      <c r="I80" s="31"/>
      <c r="J80" s="31"/>
      <c r="K80" s="30"/>
      <c r="L80" s="51"/>
      <c r="M80" s="51"/>
      <c r="N80" s="136"/>
      <c r="O80" s="50"/>
    </row>
    <row r="81" spans="1:15" ht="15">
      <c r="A81" s="141">
        <v>70</v>
      </c>
      <c r="B81" s="30" t="s">
        <v>23</v>
      </c>
      <c r="C81" s="30" t="s">
        <v>217</v>
      </c>
      <c r="D81" s="96" t="s">
        <v>39</v>
      </c>
      <c r="E81" s="30" t="s">
        <v>68</v>
      </c>
      <c r="F81" s="19">
        <v>10000000</v>
      </c>
      <c r="G81" s="31" t="s">
        <v>136</v>
      </c>
      <c r="H81" s="31"/>
      <c r="I81" s="31"/>
      <c r="J81" s="31"/>
      <c r="K81" s="30"/>
      <c r="L81" s="51"/>
      <c r="M81" s="51"/>
      <c r="N81" s="136"/>
      <c r="O81" s="50"/>
    </row>
    <row r="82" spans="1:15" ht="15">
      <c r="A82" s="141">
        <v>71</v>
      </c>
      <c r="B82" s="30" t="s">
        <v>23</v>
      </c>
      <c r="C82" s="30" t="s">
        <v>218</v>
      </c>
      <c r="D82" s="96" t="s">
        <v>39</v>
      </c>
      <c r="E82" s="30" t="s">
        <v>79</v>
      </c>
      <c r="F82" s="19">
        <v>20000000</v>
      </c>
      <c r="G82" s="31" t="s">
        <v>136</v>
      </c>
      <c r="H82" s="31"/>
      <c r="I82" s="31"/>
      <c r="J82" s="31"/>
      <c r="K82" s="30"/>
      <c r="L82" s="51"/>
      <c r="M82" s="51"/>
      <c r="N82" s="136"/>
      <c r="O82" s="50"/>
    </row>
    <row r="83" spans="1:15" ht="15">
      <c r="A83" s="141">
        <v>72</v>
      </c>
      <c r="B83" s="30" t="s">
        <v>23</v>
      </c>
      <c r="C83" s="30" t="s">
        <v>219</v>
      </c>
      <c r="D83" s="96" t="s">
        <v>39</v>
      </c>
      <c r="E83" s="30" t="s">
        <v>80</v>
      </c>
      <c r="F83" s="19">
        <v>5000000</v>
      </c>
      <c r="G83" s="31" t="s">
        <v>136</v>
      </c>
      <c r="H83" s="31"/>
      <c r="I83" s="31"/>
      <c r="J83" s="31"/>
      <c r="K83" s="30"/>
      <c r="L83" s="51"/>
      <c r="M83" s="51"/>
      <c r="N83" s="136"/>
      <c r="O83" s="50"/>
    </row>
    <row r="84" spans="1:15" ht="15">
      <c r="A84" s="141">
        <v>73</v>
      </c>
      <c r="B84" s="30" t="s">
        <v>23</v>
      </c>
      <c r="C84" s="30" t="s">
        <v>220</v>
      </c>
      <c r="D84" s="96" t="s">
        <v>39</v>
      </c>
      <c r="E84" s="30" t="s">
        <v>81</v>
      </c>
      <c r="F84" s="19">
        <v>8000000</v>
      </c>
      <c r="G84" s="31" t="s">
        <v>136</v>
      </c>
      <c r="H84" s="31"/>
      <c r="I84" s="31"/>
      <c r="J84" s="31"/>
      <c r="K84" s="30"/>
      <c r="L84" s="51"/>
      <c r="M84" s="51"/>
      <c r="N84" s="136"/>
      <c r="O84" s="50"/>
    </row>
    <row r="85" spans="1:15" ht="15">
      <c r="A85" s="141">
        <v>74</v>
      </c>
      <c r="B85" s="30" t="s">
        <v>23</v>
      </c>
      <c r="C85" s="30" t="s">
        <v>221</v>
      </c>
      <c r="D85" s="96" t="s">
        <v>39</v>
      </c>
      <c r="E85" s="30" t="s">
        <v>82</v>
      </c>
      <c r="F85" s="19">
        <v>4657500</v>
      </c>
      <c r="G85" s="31" t="s">
        <v>136</v>
      </c>
      <c r="H85" s="31"/>
      <c r="I85" s="31"/>
      <c r="J85" s="31"/>
      <c r="K85" s="30"/>
      <c r="L85" s="51"/>
      <c r="M85" s="51"/>
      <c r="N85" s="136"/>
      <c r="O85" s="49"/>
    </row>
    <row r="86" spans="1:15" ht="15">
      <c r="A86" s="141">
        <v>75</v>
      </c>
      <c r="B86" s="30" t="s">
        <v>23</v>
      </c>
      <c r="C86" s="30" t="s">
        <v>222</v>
      </c>
      <c r="D86" s="96" t="s">
        <v>39</v>
      </c>
      <c r="E86" s="30" t="s">
        <v>72</v>
      </c>
      <c r="F86" s="19">
        <v>5000000</v>
      </c>
      <c r="G86" s="31" t="s">
        <v>11</v>
      </c>
      <c r="H86" s="31"/>
      <c r="I86" s="31"/>
      <c r="J86" s="31"/>
      <c r="K86" s="30"/>
      <c r="L86" s="51"/>
      <c r="M86" s="51"/>
      <c r="N86" s="136"/>
      <c r="O86" s="49"/>
    </row>
    <row r="87" spans="1:15" ht="15">
      <c r="A87" s="141">
        <v>76</v>
      </c>
      <c r="B87" s="30" t="s">
        <v>23</v>
      </c>
      <c r="C87" s="30" t="s">
        <v>223</v>
      </c>
      <c r="D87" s="96" t="s">
        <v>39</v>
      </c>
      <c r="E87" s="30" t="s">
        <v>224</v>
      </c>
      <c r="F87" s="19">
        <v>2000000</v>
      </c>
      <c r="G87" s="31" t="s">
        <v>136</v>
      </c>
      <c r="H87" s="31"/>
      <c r="I87" s="31"/>
      <c r="J87" s="31"/>
      <c r="K87" s="30"/>
      <c r="L87" s="51"/>
      <c r="M87" s="51"/>
      <c r="N87" s="136"/>
      <c r="O87" s="49"/>
    </row>
    <row r="88" spans="1:15" ht="15">
      <c r="A88" s="141">
        <v>77</v>
      </c>
      <c r="B88" s="30" t="s">
        <v>23</v>
      </c>
      <c r="C88" s="30" t="s">
        <v>225</v>
      </c>
      <c r="D88" s="154" t="s">
        <v>54</v>
      </c>
      <c r="E88" s="30" t="s">
        <v>227</v>
      </c>
      <c r="F88" s="19">
        <v>2000000</v>
      </c>
      <c r="G88" s="31" t="s">
        <v>136</v>
      </c>
      <c r="H88" s="31"/>
      <c r="I88" s="31"/>
      <c r="J88" s="31"/>
      <c r="K88" s="30"/>
      <c r="L88" s="51"/>
      <c r="M88" s="51"/>
      <c r="N88" s="136"/>
      <c r="O88" s="49"/>
    </row>
    <row r="89" spans="1:15" ht="15">
      <c r="A89" s="141">
        <v>78</v>
      </c>
      <c r="B89" s="30" t="s">
        <v>23</v>
      </c>
      <c r="C89" s="30" t="s">
        <v>226</v>
      </c>
      <c r="D89" s="96" t="s">
        <v>39</v>
      </c>
      <c r="E89" s="30" t="s">
        <v>227</v>
      </c>
      <c r="F89" s="19">
        <v>3000000</v>
      </c>
      <c r="G89" s="31" t="s">
        <v>136</v>
      </c>
      <c r="H89" s="31"/>
      <c r="I89" s="31"/>
      <c r="J89" s="31"/>
      <c r="K89" s="30"/>
      <c r="L89" s="51"/>
      <c r="M89" s="51"/>
      <c r="N89" s="136"/>
      <c r="O89" s="49"/>
    </row>
    <row r="90" spans="1:15" ht="15">
      <c r="A90" s="141">
        <v>79</v>
      </c>
      <c r="B90" s="30" t="s">
        <v>23</v>
      </c>
      <c r="C90" s="30" t="s">
        <v>228</v>
      </c>
      <c r="D90" s="96" t="s">
        <v>39</v>
      </c>
      <c r="E90" s="30" t="s">
        <v>229</v>
      </c>
      <c r="F90" s="19">
        <v>15000000</v>
      </c>
      <c r="G90" s="31" t="s">
        <v>136</v>
      </c>
      <c r="H90" s="31"/>
      <c r="I90" s="31"/>
      <c r="J90" s="31"/>
      <c r="K90" s="30"/>
      <c r="L90" s="51"/>
      <c r="M90" s="51"/>
      <c r="N90" s="136"/>
      <c r="O90" s="49"/>
    </row>
    <row r="91" spans="1:15" ht="15">
      <c r="A91" s="141">
        <v>80</v>
      </c>
      <c r="B91" s="30" t="s">
        <v>23</v>
      </c>
      <c r="C91" s="30" t="s">
        <v>230</v>
      </c>
      <c r="D91" s="96" t="s">
        <v>39</v>
      </c>
      <c r="E91" s="30" t="s">
        <v>231</v>
      </c>
      <c r="F91" s="19">
        <v>15000000</v>
      </c>
      <c r="G91" s="31" t="s">
        <v>136</v>
      </c>
      <c r="H91" s="31"/>
      <c r="I91" s="31"/>
      <c r="J91" s="31"/>
      <c r="K91" s="30"/>
      <c r="L91" s="51"/>
      <c r="M91" s="51"/>
      <c r="N91" s="136"/>
      <c r="O91" s="49"/>
    </row>
    <row r="92" spans="1:15" ht="15">
      <c r="A92" s="141">
        <v>81</v>
      </c>
      <c r="B92" s="30" t="s">
        <v>23</v>
      </c>
      <c r="C92" s="30" t="s">
        <v>232</v>
      </c>
      <c r="D92" s="96" t="s">
        <v>39</v>
      </c>
      <c r="E92" s="30" t="s">
        <v>233</v>
      </c>
      <c r="F92" s="19">
        <v>20000000</v>
      </c>
      <c r="G92" s="31" t="s">
        <v>136</v>
      </c>
      <c r="H92" s="31"/>
      <c r="I92" s="31"/>
      <c r="J92" s="31"/>
      <c r="K92" s="30"/>
      <c r="L92" s="51"/>
      <c r="M92" s="51"/>
      <c r="N92" s="136"/>
      <c r="O92" s="49"/>
    </row>
    <row r="93" spans="1:15" ht="15">
      <c r="A93" s="141">
        <v>82</v>
      </c>
      <c r="B93" s="30" t="s">
        <v>23</v>
      </c>
      <c r="C93" s="30" t="s">
        <v>234</v>
      </c>
      <c r="D93" s="96" t="s">
        <v>39</v>
      </c>
      <c r="E93" s="30" t="s">
        <v>235</v>
      </c>
      <c r="F93" s="19">
        <v>4000000</v>
      </c>
      <c r="G93" s="31" t="s">
        <v>136</v>
      </c>
      <c r="H93" s="31"/>
      <c r="I93" s="31"/>
      <c r="J93" s="31"/>
      <c r="K93" s="30"/>
      <c r="L93" s="51"/>
      <c r="M93" s="51"/>
      <c r="N93" s="136"/>
      <c r="O93" s="49"/>
    </row>
    <row r="94" spans="1:15" ht="15">
      <c r="A94" s="141">
        <v>83</v>
      </c>
      <c r="B94" s="30" t="s">
        <v>23</v>
      </c>
      <c r="C94" s="30" t="s">
        <v>236</v>
      </c>
      <c r="D94" s="96" t="s">
        <v>39</v>
      </c>
      <c r="E94" s="30" t="s">
        <v>237</v>
      </c>
      <c r="F94" s="19">
        <v>10000000</v>
      </c>
      <c r="G94" s="31" t="s">
        <v>136</v>
      </c>
      <c r="H94" s="31"/>
      <c r="I94" s="31"/>
      <c r="J94" s="31"/>
      <c r="K94" s="30"/>
      <c r="L94" s="51"/>
      <c r="M94" s="51"/>
      <c r="N94" s="136"/>
      <c r="O94" s="49"/>
    </row>
    <row r="95" spans="1:14" ht="15.75" thickBot="1">
      <c r="A95" s="33"/>
      <c r="B95" s="30"/>
      <c r="C95" s="30"/>
      <c r="D95" s="30"/>
      <c r="E95" s="30"/>
      <c r="F95" s="19">
        <f>SUM(F70:F94)</f>
        <v>175205410</v>
      </c>
      <c r="G95" s="31"/>
      <c r="H95" s="31"/>
      <c r="I95" s="30"/>
      <c r="J95" s="31"/>
      <c r="K95" s="30"/>
      <c r="L95" s="51"/>
      <c r="M95" s="53"/>
      <c r="N95" s="123"/>
    </row>
    <row r="96" spans="1:14" ht="15.75" thickBot="1">
      <c r="A96" s="145" t="s">
        <v>1</v>
      </c>
      <c r="B96" s="146" t="s">
        <v>2</v>
      </c>
      <c r="C96" s="146" t="s">
        <v>3</v>
      </c>
      <c r="D96" s="142" t="s">
        <v>31</v>
      </c>
      <c r="E96" s="146" t="s">
        <v>5</v>
      </c>
      <c r="F96" s="146" t="s">
        <v>6</v>
      </c>
      <c r="G96" s="146"/>
      <c r="H96" s="142" t="s">
        <v>113</v>
      </c>
      <c r="I96" s="146" t="s">
        <v>7</v>
      </c>
      <c r="J96" s="157"/>
      <c r="K96" s="146" t="s">
        <v>8</v>
      </c>
      <c r="L96" s="147" t="s">
        <v>9</v>
      </c>
      <c r="M96" s="148"/>
      <c r="N96" s="149"/>
    </row>
    <row r="97" spans="1:14" ht="15">
      <c r="A97" s="33">
        <v>84</v>
      </c>
      <c r="B97" s="30" t="s">
        <v>24</v>
      </c>
      <c r="C97" s="30" t="s">
        <v>238</v>
      </c>
      <c r="D97" s="96" t="s">
        <v>39</v>
      </c>
      <c r="E97" s="30" t="s">
        <v>239</v>
      </c>
      <c r="F97" s="19">
        <v>15000000</v>
      </c>
      <c r="G97" s="31" t="s">
        <v>11</v>
      </c>
      <c r="H97" s="31"/>
      <c r="I97" s="31"/>
      <c r="J97" s="31"/>
      <c r="K97" s="30"/>
      <c r="L97" s="51"/>
      <c r="M97" s="138"/>
      <c r="N97" s="136"/>
    </row>
    <row r="98" spans="1:14" ht="15">
      <c r="A98" s="33">
        <v>85</v>
      </c>
      <c r="B98" s="30" t="s">
        <v>24</v>
      </c>
      <c r="C98" s="30" t="s">
        <v>240</v>
      </c>
      <c r="D98" s="96" t="s">
        <v>39</v>
      </c>
      <c r="E98" s="30" t="s">
        <v>127</v>
      </c>
      <c r="F98" s="19">
        <v>15000000</v>
      </c>
      <c r="G98" s="31" t="s">
        <v>11</v>
      </c>
      <c r="H98" s="31"/>
      <c r="I98" s="31"/>
      <c r="J98" s="31"/>
      <c r="K98" s="30"/>
      <c r="L98" s="51"/>
      <c r="M98" s="51"/>
      <c r="N98" s="136"/>
    </row>
    <row r="99" spans="1:14" ht="15">
      <c r="A99" s="33">
        <v>86</v>
      </c>
      <c r="B99" s="30" t="s">
        <v>24</v>
      </c>
      <c r="C99" s="30" t="s">
        <v>241</v>
      </c>
      <c r="D99" s="96" t="s">
        <v>39</v>
      </c>
      <c r="E99" s="30" t="s">
        <v>93</v>
      </c>
      <c r="F99" s="19">
        <v>6000000</v>
      </c>
      <c r="G99" s="31" t="s">
        <v>136</v>
      </c>
      <c r="H99" s="31"/>
      <c r="I99" s="30"/>
      <c r="J99" s="31"/>
      <c r="K99" s="30"/>
      <c r="L99" s="51"/>
      <c r="M99" s="138"/>
      <c r="N99" s="140"/>
    </row>
    <row r="100" spans="1:14" ht="15">
      <c r="A100" s="33">
        <v>87</v>
      </c>
      <c r="B100" s="30" t="s">
        <v>24</v>
      </c>
      <c r="C100" s="30" t="s">
        <v>242</v>
      </c>
      <c r="D100" s="96" t="s">
        <v>39</v>
      </c>
      <c r="E100" s="30" t="s">
        <v>94</v>
      </c>
      <c r="F100" s="19">
        <v>19151318.06</v>
      </c>
      <c r="G100" s="31" t="s">
        <v>136</v>
      </c>
      <c r="H100" s="31"/>
      <c r="I100" s="30"/>
      <c r="J100" s="31"/>
      <c r="K100" s="30"/>
      <c r="L100" s="51"/>
      <c r="M100" s="138"/>
      <c r="N100" s="140"/>
    </row>
    <row r="101" spans="1:14" ht="15">
      <c r="A101" s="33">
        <v>88</v>
      </c>
      <c r="B101" s="30" t="s">
        <v>24</v>
      </c>
      <c r="C101" s="137" t="s">
        <v>243</v>
      </c>
      <c r="D101" s="96" t="s">
        <v>39</v>
      </c>
      <c r="E101" s="30" t="s">
        <v>95</v>
      </c>
      <c r="F101" s="19">
        <v>4600000</v>
      </c>
      <c r="G101" s="31" t="s">
        <v>136</v>
      </c>
      <c r="H101" s="31"/>
      <c r="I101" s="31"/>
      <c r="J101" s="31"/>
      <c r="K101" s="30"/>
      <c r="L101" s="51"/>
      <c r="M101" s="138"/>
      <c r="N101" s="136"/>
    </row>
    <row r="102" spans="1:14" ht="15">
      <c r="A102" s="33">
        <v>89</v>
      </c>
      <c r="B102" s="30" t="s">
        <v>24</v>
      </c>
      <c r="C102" s="30" t="s">
        <v>244</v>
      </c>
      <c r="D102" s="96" t="s">
        <v>39</v>
      </c>
      <c r="E102" s="30" t="s">
        <v>98</v>
      </c>
      <c r="F102" s="19">
        <v>10000000</v>
      </c>
      <c r="G102" s="31" t="s">
        <v>136</v>
      </c>
      <c r="H102" s="31"/>
      <c r="I102" s="31"/>
      <c r="J102" s="31"/>
      <c r="K102" s="30"/>
      <c r="L102" s="51"/>
      <c r="M102" s="138"/>
      <c r="N102" s="136"/>
    </row>
    <row r="103" spans="1:14" ht="15">
      <c r="A103" s="33">
        <v>90</v>
      </c>
      <c r="B103" s="30" t="s">
        <v>24</v>
      </c>
      <c r="C103" s="30" t="s">
        <v>245</v>
      </c>
      <c r="D103" s="96" t="s">
        <v>39</v>
      </c>
      <c r="E103" s="30" t="s">
        <v>99</v>
      </c>
      <c r="F103" s="19">
        <v>15000000</v>
      </c>
      <c r="G103" s="31" t="s">
        <v>136</v>
      </c>
      <c r="H103" s="31"/>
      <c r="I103" s="31"/>
      <c r="J103" s="31"/>
      <c r="K103" s="30"/>
      <c r="L103" s="51"/>
      <c r="M103" s="138"/>
      <c r="N103" s="136"/>
    </row>
    <row r="104" spans="1:14" ht="15">
      <c r="A104" s="33">
        <v>91</v>
      </c>
      <c r="B104" s="30" t="s">
        <v>24</v>
      </c>
      <c r="C104" s="30" t="s">
        <v>246</v>
      </c>
      <c r="D104" s="96" t="s">
        <v>39</v>
      </c>
      <c r="E104" s="30" t="s">
        <v>100</v>
      </c>
      <c r="F104" s="19">
        <v>20046622.92</v>
      </c>
      <c r="G104" s="31" t="s">
        <v>136</v>
      </c>
      <c r="H104" s="31"/>
      <c r="I104" s="31"/>
      <c r="J104" s="31"/>
      <c r="K104" s="30"/>
      <c r="L104" s="51"/>
      <c r="M104" s="138"/>
      <c r="N104" s="136"/>
    </row>
    <row r="105" spans="1:14" ht="15">
      <c r="A105" s="33">
        <v>92</v>
      </c>
      <c r="B105" s="30" t="s">
        <v>24</v>
      </c>
      <c r="C105" s="30" t="s">
        <v>247</v>
      </c>
      <c r="D105" s="96" t="s">
        <v>39</v>
      </c>
      <c r="E105" s="30" t="s">
        <v>101</v>
      </c>
      <c r="F105" s="19">
        <v>10802058.82</v>
      </c>
      <c r="G105" s="31" t="s">
        <v>136</v>
      </c>
      <c r="H105" s="31"/>
      <c r="I105" s="31"/>
      <c r="J105" s="31"/>
      <c r="K105" s="30"/>
      <c r="L105" s="51"/>
      <c r="M105" s="138"/>
      <c r="N105" s="136"/>
    </row>
    <row r="106" spans="1:14" ht="15">
      <c r="A106" s="33">
        <v>93</v>
      </c>
      <c r="B106" s="30" t="s">
        <v>24</v>
      </c>
      <c r="C106" s="30" t="s">
        <v>248</v>
      </c>
      <c r="D106" s="96" t="s">
        <v>39</v>
      </c>
      <c r="E106" s="30" t="s">
        <v>102</v>
      </c>
      <c r="F106" s="19">
        <v>7666287</v>
      </c>
      <c r="G106" s="31" t="s">
        <v>136</v>
      </c>
      <c r="H106" s="31"/>
      <c r="I106" s="31"/>
      <c r="J106" s="31"/>
      <c r="K106" s="30"/>
      <c r="L106" s="51"/>
      <c r="M106" s="138"/>
      <c r="N106" s="136"/>
    </row>
    <row r="107" spans="1:14" ht="15">
      <c r="A107" s="33">
        <v>94</v>
      </c>
      <c r="B107" s="30" t="s">
        <v>24</v>
      </c>
      <c r="C107" s="30" t="s">
        <v>249</v>
      </c>
      <c r="D107" s="96" t="s">
        <v>39</v>
      </c>
      <c r="E107" s="30" t="s">
        <v>250</v>
      </c>
      <c r="F107" s="19">
        <v>18000000</v>
      </c>
      <c r="G107" s="31" t="s">
        <v>136</v>
      </c>
      <c r="H107" s="31"/>
      <c r="I107" s="31"/>
      <c r="J107" s="31"/>
      <c r="K107" s="30"/>
      <c r="L107" s="51"/>
      <c r="M107" s="138"/>
      <c r="N107" s="136"/>
    </row>
    <row r="108" spans="1:14" ht="15">
      <c r="A108" s="33">
        <v>95</v>
      </c>
      <c r="B108" s="30" t="s">
        <v>24</v>
      </c>
      <c r="C108" s="30" t="s">
        <v>251</v>
      </c>
      <c r="D108" s="96" t="s">
        <v>39</v>
      </c>
      <c r="E108" s="30" t="s">
        <v>105</v>
      </c>
      <c r="F108" s="19">
        <v>20000000</v>
      </c>
      <c r="G108" s="31" t="s">
        <v>11</v>
      </c>
      <c r="H108" s="31"/>
      <c r="I108" s="31"/>
      <c r="J108" s="31"/>
      <c r="K108" s="30"/>
      <c r="L108" s="51"/>
      <c r="M108" s="138"/>
      <c r="N108" s="136"/>
    </row>
    <row r="109" spans="1:14" ht="15">
      <c r="A109" s="33">
        <v>96</v>
      </c>
      <c r="B109" s="30" t="s">
        <v>24</v>
      </c>
      <c r="C109" s="30" t="s">
        <v>357</v>
      </c>
      <c r="D109" s="30"/>
      <c r="E109" s="30" t="s">
        <v>358</v>
      </c>
      <c r="F109" s="19">
        <v>10000000</v>
      </c>
      <c r="G109" s="31" t="s">
        <v>136</v>
      </c>
      <c r="H109" s="31"/>
      <c r="I109" s="30"/>
      <c r="J109" s="31"/>
      <c r="K109" s="30"/>
      <c r="L109" s="51"/>
      <c r="M109" s="53"/>
      <c r="N109" s="123"/>
    </row>
    <row r="110" spans="1:14" ht="15.75" thickBot="1">
      <c r="A110" s="33"/>
      <c r="B110" s="30"/>
      <c r="C110" s="30"/>
      <c r="D110" s="30"/>
      <c r="E110" s="30"/>
      <c r="F110" s="19">
        <f>SUM(F97:F109)</f>
        <v>171266286.8</v>
      </c>
      <c r="G110" s="31"/>
      <c r="H110" s="31"/>
      <c r="I110" s="30"/>
      <c r="J110" s="31"/>
      <c r="K110" s="30"/>
      <c r="L110" s="51"/>
      <c r="M110" s="53"/>
      <c r="N110" s="123"/>
    </row>
    <row r="111" spans="1:14" ht="15.75" thickBot="1">
      <c r="A111" s="145" t="s">
        <v>1</v>
      </c>
      <c r="B111" s="146" t="s">
        <v>2</v>
      </c>
      <c r="C111" s="146" t="s">
        <v>3</v>
      </c>
      <c r="D111" s="142" t="s">
        <v>31</v>
      </c>
      <c r="E111" s="146" t="s">
        <v>5</v>
      </c>
      <c r="F111" s="146" t="s">
        <v>6</v>
      </c>
      <c r="G111" s="146"/>
      <c r="H111" s="142" t="s">
        <v>113</v>
      </c>
      <c r="I111" s="146" t="s">
        <v>7</v>
      </c>
      <c r="J111" s="146"/>
      <c r="K111" s="146" t="s">
        <v>8</v>
      </c>
      <c r="L111" s="147" t="s">
        <v>9</v>
      </c>
      <c r="M111" s="148"/>
      <c r="N111" s="149"/>
    </row>
    <row r="112" spans="1:14" ht="15">
      <c r="A112" s="33">
        <v>97</v>
      </c>
      <c r="B112" s="30" t="s">
        <v>25</v>
      </c>
      <c r="C112" s="30" t="s">
        <v>253</v>
      </c>
      <c r="D112" s="30" t="s">
        <v>39</v>
      </c>
      <c r="E112" s="30" t="s">
        <v>125</v>
      </c>
      <c r="F112" s="19">
        <v>3309400</v>
      </c>
      <c r="G112" s="31" t="s">
        <v>11</v>
      </c>
      <c r="H112" s="31"/>
      <c r="I112" s="31"/>
      <c r="J112" s="31"/>
      <c r="K112" s="30"/>
      <c r="L112" s="51"/>
      <c r="M112" s="138"/>
      <c r="N112" s="136"/>
    </row>
    <row r="113" spans="1:14" ht="15">
      <c r="A113" s="33">
        <v>98</v>
      </c>
      <c r="B113" s="30" t="s">
        <v>25</v>
      </c>
      <c r="C113" s="137" t="s">
        <v>254</v>
      </c>
      <c r="D113" s="30" t="s">
        <v>39</v>
      </c>
      <c r="E113" s="30" t="s">
        <v>126</v>
      </c>
      <c r="F113" s="19">
        <v>10000000</v>
      </c>
      <c r="G113" s="31" t="s">
        <v>136</v>
      </c>
      <c r="H113" s="31" t="s">
        <v>114</v>
      </c>
      <c r="I113" s="31"/>
      <c r="J113" s="30"/>
      <c r="K113" s="30"/>
      <c r="L113" s="51"/>
      <c r="M113" s="138"/>
      <c r="N113" s="136"/>
    </row>
    <row r="114" spans="1:14" ht="15">
      <c r="A114" s="33">
        <v>99</v>
      </c>
      <c r="B114" s="30" t="s">
        <v>25</v>
      </c>
      <c r="C114" s="30" t="s">
        <v>255</v>
      </c>
      <c r="D114" s="30" t="s">
        <v>39</v>
      </c>
      <c r="E114" s="30" t="s">
        <v>103</v>
      </c>
      <c r="F114" s="19">
        <v>35000000</v>
      </c>
      <c r="G114" s="31" t="s">
        <v>136</v>
      </c>
      <c r="H114" s="31"/>
      <c r="I114" s="31"/>
      <c r="J114" s="30"/>
      <c r="K114" s="30"/>
      <c r="L114" s="51"/>
      <c r="M114" s="138"/>
      <c r="N114" s="136"/>
    </row>
    <row r="115" spans="1:14" ht="51.75">
      <c r="A115" s="33">
        <v>100</v>
      </c>
      <c r="B115" s="30" t="s">
        <v>25</v>
      </c>
      <c r="C115" s="137" t="s">
        <v>256</v>
      </c>
      <c r="D115" s="30" t="s">
        <v>39</v>
      </c>
      <c r="E115" s="30" t="s">
        <v>104</v>
      </c>
      <c r="F115" s="19">
        <v>35000000</v>
      </c>
      <c r="G115" s="31" t="s">
        <v>136</v>
      </c>
      <c r="H115" s="31"/>
      <c r="I115" s="31"/>
      <c r="J115" s="30"/>
      <c r="K115" s="30"/>
      <c r="L115" s="51"/>
      <c r="M115" s="155" t="s">
        <v>257</v>
      </c>
      <c r="N115" s="136"/>
    </row>
    <row r="116" spans="1:14" ht="15">
      <c r="A116" s="33"/>
      <c r="B116" s="30"/>
      <c r="C116" s="137"/>
      <c r="D116" s="30"/>
      <c r="E116" s="30"/>
      <c r="F116" s="19"/>
      <c r="G116" s="31"/>
      <c r="H116" s="31"/>
      <c r="I116" s="31"/>
      <c r="J116" s="30"/>
      <c r="K116" s="30"/>
      <c r="L116" s="51"/>
      <c r="M116" s="138"/>
      <c r="N116" s="136"/>
    </row>
    <row r="117" spans="1:14" ht="15">
      <c r="A117" s="33"/>
      <c r="B117" s="30"/>
      <c r="C117" s="137"/>
      <c r="D117" s="30"/>
      <c r="E117" s="30"/>
      <c r="F117" s="19"/>
      <c r="G117" s="31"/>
      <c r="H117" s="31"/>
      <c r="I117" s="31"/>
      <c r="J117" s="31"/>
      <c r="K117" s="30"/>
      <c r="L117" s="51"/>
      <c r="M117" s="138"/>
      <c r="N117" s="136"/>
    </row>
    <row r="118" spans="1:14" ht="15">
      <c r="A118" s="33"/>
      <c r="B118" s="30"/>
      <c r="C118" s="137"/>
      <c r="D118" s="30"/>
      <c r="E118" s="30"/>
      <c r="F118" s="19"/>
      <c r="G118" s="31"/>
      <c r="H118" s="31"/>
      <c r="I118" s="31"/>
      <c r="J118" s="31"/>
      <c r="K118" s="30"/>
      <c r="L118" s="51"/>
      <c r="M118" s="138"/>
      <c r="N118" s="136"/>
    </row>
    <row r="119" spans="1:14" ht="15">
      <c r="A119" s="141"/>
      <c r="B119" s="30"/>
      <c r="C119" s="137"/>
      <c r="D119" s="30"/>
      <c r="E119" s="30"/>
      <c r="F119" s="19"/>
      <c r="G119" s="31"/>
      <c r="H119" s="31"/>
      <c r="I119" s="31"/>
      <c r="J119" s="31"/>
      <c r="K119" s="30"/>
      <c r="L119" s="51"/>
      <c r="M119" s="138"/>
      <c r="N119" s="136"/>
    </row>
    <row r="120" spans="1:14" ht="15.75" thickBot="1">
      <c r="A120" s="44"/>
      <c r="B120" s="45"/>
      <c r="C120" s="46"/>
      <c r="D120" s="45"/>
      <c r="E120" s="47"/>
      <c r="F120" s="48">
        <f>SUM(F112:F119)</f>
        <v>83309400</v>
      </c>
      <c r="G120" s="32"/>
      <c r="H120" s="115"/>
      <c r="I120" s="45"/>
      <c r="J120" s="45"/>
      <c r="K120" s="45"/>
      <c r="L120" s="47"/>
      <c r="M120" s="53"/>
      <c r="N120" s="123"/>
    </row>
    <row r="121" spans="1:14" ht="28.5" thickBot="1">
      <c r="A121" s="34"/>
      <c r="B121" s="35"/>
      <c r="C121" s="35"/>
      <c r="D121" s="35"/>
      <c r="E121" s="36" t="s">
        <v>26</v>
      </c>
      <c r="F121" s="25">
        <f>SUM(F120+F110+F95+F68+F43+F24+F15)</f>
        <v>954120326.8</v>
      </c>
      <c r="G121" s="16"/>
      <c r="H121" s="37"/>
      <c r="I121" s="35"/>
      <c r="J121" s="35"/>
      <c r="K121" s="35"/>
      <c r="L121" s="52"/>
      <c r="M121" s="92"/>
      <c r="N121" s="55"/>
    </row>
    <row r="122" ht="13.5" thickBot="1"/>
    <row r="123" spans="2:4" ht="16.5" thickBot="1">
      <c r="B123" s="99" t="s">
        <v>39</v>
      </c>
      <c r="C123" s="100"/>
      <c r="D123" s="108" t="s">
        <v>110</v>
      </c>
    </row>
    <row r="124" spans="2:4" ht="21" thickBot="1">
      <c r="B124" s="17" t="s">
        <v>28</v>
      </c>
      <c r="C124" s="101">
        <v>92</v>
      </c>
      <c r="D124" s="109"/>
    </row>
    <row r="125" spans="2:12" ht="16.5" thickBot="1">
      <c r="B125" s="11"/>
      <c r="C125" s="102"/>
      <c r="D125" s="106"/>
      <c r="H125" s="111"/>
      <c r="I125" s="112"/>
      <c r="J125" s="112"/>
      <c r="K125" s="113"/>
      <c r="L125" s="114"/>
    </row>
    <row r="126" spans="2:4" ht="15.75">
      <c r="B126" s="7" t="s">
        <v>30</v>
      </c>
      <c r="C126" s="103">
        <v>92</v>
      </c>
      <c r="D126" s="107"/>
    </row>
    <row r="127" spans="2:4" ht="15.75">
      <c r="B127" s="13" t="s">
        <v>31</v>
      </c>
      <c r="C127" s="103"/>
      <c r="D127" s="54"/>
    </row>
    <row r="128" spans="2:4" ht="15.75">
      <c r="B128" s="128" t="s">
        <v>32</v>
      </c>
      <c r="C128" s="103">
        <v>0</v>
      </c>
      <c r="D128" s="54"/>
    </row>
    <row r="129" spans="2:4" ht="15.75">
      <c r="B129" s="14" t="s">
        <v>36</v>
      </c>
      <c r="C129" s="103">
        <v>0</v>
      </c>
      <c r="D129" s="54"/>
    </row>
    <row r="130" spans="2:4" ht="16.5" thickBot="1">
      <c r="B130" s="29" t="s">
        <v>28</v>
      </c>
      <c r="C130" s="104">
        <f>SUM(C125:C129)</f>
        <v>92</v>
      </c>
      <c r="D130" s="55"/>
    </row>
    <row r="131" ht="12.75">
      <c r="C131" t="s">
        <v>116</v>
      </c>
    </row>
    <row r="132" ht="13.5" thickBot="1"/>
    <row r="133" spans="2:4" ht="16.5" thickBot="1">
      <c r="B133" s="97" t="s">
        <v>40</v>
      </c>
      <c r="C133" s="98"/>
      <c r="D133" s="105" t="s">
        <v>110</v>
      </c>
    </row>
    <row r="134" spans="2:4" ht="21" thickBot="1">
      <c r="B134" s="17" t="s">
        <v>28</v>
      </c>
      <c r="C134" s="18">
        <v>7</v>
      </c>
      <c r="D134" s="109"/>
    </row>
    <row r="135" spans="2:13" ht="15.75">
      <c r="B135" s="11"/>
      <c r="C135" s="6"/>
      <c r="D135" s="54"/>
      <c r="M135" t="s">
        <v>120</v>
      </c>
    </row>
    <row r="136" spans="2:4" ht="15.75">
      <c r="B136" s="7" t="s">
        <v>30</v>
      </c>
      <c r="C136" s="8">
        <v>7</v>
      </c>
      <c r="D136" s="54"/>
    </row>
    <row r="137" spans="2:4" ht="15.75">
      <c r="B137" s="13" t="s">
        <v>31</v>
      </c>
      <c r="C137" s="8">
        <v>0</v>
      </c>
      <c r="D137" s="54"/>
    </row>
    <row r="138" spans="2:4" ht="15.75">
      <c r="B138" s="12" t="s">
        <v>32</v>
      </c>
      <c r="C138" s="8">
        <v>0</v>
      </c>
      <c r="D138" s="54"/>
    </row>
    <row r="139" spans="2:4" ht="15.75">
      <c r="B139" s="14" t="s">
        <v>36</v>
      </c>
      <c r="C139" s="8"/>
      <c r="D139" s="54"/>
    </row>
    <row r="140" spans="2:4" ht="16.5" thickBot="1">
      <c r="B140" s="29" t="s">
        <v>28</v>
      </c>
      <c r="C140" s="10">
        <f>SUM(C136:C139)</f>
        <v>7</v>
      </c>
      <c r="D140" s="55"/>
    </row>
    <row r="142" ht="13.5" thickBot="1"/>
    <row r="143" spans="2:3" ht="15.75" thickBot="1">
      <c r="B143" s="26" t="s">
        <v>27</v>
      </c>
      <c r="C143" s="27"/>
    </row>
    <row r="144" spans="2:10" ht="24" thickBot="1">
      <c r="B144" s="17" t="s">
        <v>28</v>
      </c>
      <c r="C144" s="18">
        <f>SUM(C124+C134)</f>
        <v>99</v>
      </c>
      <c r="D144" s="110"/>
      <c r="E144" s="187">
        <v>102</v>
      </c>
      <c r="F144" s="187"/>
      <c r="G144" s="187"/>
      <c r="H144" s="187"/>
      <c r="I144" s="187"/>
      <c r="J144" s="156"/>
    </row>
    <row r="145" spans="2:10" ht="15.75">
      <c r="B145" s="11"/>
      <c r="C145" s="102"/>
      <c r="D145" s="106"/>
      <c r="E145" s="59"/>
      <c r="F145" s="59"/>
      <c r="G145" s="59"/>
      <c r="H145" s="59"/>
      <c r="I145" s="59"/>
      <c r="J145" s="59"/>
    </row>
    <row r="146" spans="2:10" ht="21">
      <c r="B146" s="7" t="s">
        <v>30</v>
      </c>
      <c r="C146" s="103">
        <f>SUM(C126+C136)</f>
        <v>99</v>
      </c>
      <c r="D146" s="54"/>
      <c r="E146" s="60"/>
      <c r="F146" s="61"/>
      <c r="G146" s="61"/>
      <c r="H146" s="59"/>
      <c r="I146" s="59"/>
      <c r="J146" s="59"/>
    </row>
    <row r="147" spans="2:10" ht="21">
      <c r="B147" s="13" t="s">
        <v>31</v>
      </c>
      <c r="C147" s="103">
        <f>SUM(C127+C137)</f>
        <v>0</v>
      </c>
      <c r="D147" s="54"/>
      <c r="E147" s="62"/>
      <c r="F147" s="63"/>
      <c r="G147" s="64"/>
      <c r="H147" s="59"/>
      <c r="I147" s="59"/>
      <c r="J147" s="59"/>
    </row>
    <row r="148" spans="2:10" ht="21">
      <c r="B148" s="12" t="s">
        <v>32</v>
      </c>
      <c r="C148" s="103">
        <f>SUM(C128+C138)</f>
        <v>0</v>
      </c>
      <c r="D148" s="54"/>
      <c r="E148" s="62"/>
      <c r="F148" s="63"/>
      <c r="G148" s="64"/>
      <c r="H148" s="59"/>
      <c r="I148" s="59"/>
      <c r="J148" s="59"/>
    </row>
    <row r="149" spans="2:10" ht="21">
      <c r="B149" s="14" t="s">
        <v>36</v>
      </c>
      <c r="C149" s="103">
        <f>SUM(C129+C139)</f>
        <v>0</v>
      </c>
      <c r="D149" s="54"/>
      <c r="E149" s="62"/>
      <c r="F149" s="63"/>
      <c r="G149" s="64"/>
      <c r="H149" s="59"/>
      <c r="I149" s="59"/>
      <c r="J149" s="59"/>
    </row>
    <row r="150" spans="2:10" ht="16.5" thickBot="1">
      <c r="B150" s="9" t="s">
        <v>28</v>
      </c>
      <c r="C150" s="104">
        <f>SUM(C145:C149)</f>
        <v>99</v>
      </c>
      <c r="D150" s="55"/>
      <c r="E150" s="59"/>
      <c r="F150" s="59"/>
      <c r="G150" s="59">
        <f>SUM(C150)</f>
        <v>99</v>
      </c>
      <c r="H150" s="59"/>
      <c r="I150" s="59"/>
      <c r="J150" s="59"/>
    </row>
    <row r="151" spans="5:10" ht="21.75" thickBot="1">
      <c r="E151" s="61"/>
      <c r="F151" s="61"/>
      <c r="G151" s="65"/>
      <c r="H151" s="59"/>
      <c r="I151" s="59"/>
      <c r="J151" s="59"/>
    </row>
    <row r="152" spans="3:10" ht="24" thickBot="1">
      <c r="C152" s="188" t="s">
        <v>111</v>
      </c>
      <c r="D152" s="189"/>
      <c r="E152" s="189"/>
      <c r="F152" s="189"/>
      <c r="G152" s="190"/>
      <c r="H152" s="66"/>
      <c r="I152" s="58"/>
      <c r="J152" s="57"/>
    </row>
    <row r="153" spans="3:10" ht="15.75" thickBot="1">
      <c r="C153" s="57"/>
      <c r="D153" s="57"/>
      <c r="E153" s="57"/>
      <c r="F153" s="57"/>
      <c r="G153" s="57"/>
      <c r="H153" s="67"/>
      <c r="I153" s="56"/>
      <c r="J153" s="57"/>
    </row>
    <row r="154" spans="3:10" ht="42.75" thickBot="1">
      <c r="C154" s="68" t="s">
        <v>43</v>
      </c>
      <c r="D154" s="69" t="s">
        <v>44</v>
      </c>
      <c r="E154" s="69" t="s">
        <v>45</v>
      </c>
      <c r="F154" s="70"/>
      <c r="G154" s="57"/>
      <c r="H154" s="67"/>
      <c r="I154" s="56"/>
      <c r="J154" s="57"/>
    </row>
    <row r="155" spans="3:10" ht="21.75" thickBot="1">
      <c r="C155" s="116" t="s">
        <v>46</v>
      </c>
      <c r="D155" s="117">
        <f>SUM(C148)</f>
        <v>0</v>
      </c>
      <c r="E155" s="118">
        <f>SUM(D155*1/99)</f>
        <v>0</v>
      </c>
      <c r="F155" s="70"/>
      <c r="G155" s="57"/>
      <c r="H155" s="67"/>
      <c r="I155" s="56"/>
      <c r="J155" s="57"/>
    </row>
    <row r="156" spans="3:10" ht="21.75" thickBot="1">
      <c r="C156" s="125" t="s">
        <v>47</v>
      </c>
      <c r="D156" s="126">
        <f>SUM(C146)</f>
        <v>99</v>
      </c>
      <c r="E156" s="127">
        <f>SUM(D156*1/99)</f>
        <v>1</v>
      </c>
      <c r="F156" s="70"/>
      <c r="G156" s="57"/>
      <c r="H156" s="67"/>
      <c r="I156" s="56"/>
      <c r="J156" s="57"/>
    </row>
    <row r="157" spans="3:10" ht="21.75" thickBot="1">
      <c r="C157" s="119" t="s">
        <v>119</v>
      </c>
      <c r="D157" s="120">
        <f>SUM(C149)</f>
        <v>0</v>
      </c>
      <c r="E157" s="121">
        <f>SUM(D157*1/99)</f>
        <v>0</v>
      </c>
      <c r="F157" s="70"/>
      <c r="G157" s="57"/>
      <c r="H157" s="67"/>
      <c r="I157" s="56"/>
      <c r="J157" s="57"/>
    </row>
    <row r="158" spans="3:10" ht="21.75" thickBot="1">
      <c r="C158" s="71" t="s">
        <v>48</v>
      </c>
      <c r="D158" s="72">
        <f>SUM(D155:D157)</f>
        <v>99</v>
      </c>
      <c r="E158" s="73">
        <f>SUM(E155:E157)</f>
        <v>1</v>
      </c>
      <c r="F158" s="70"/>
      <c r="G158" s="57"/>
      <c r="H158" s="67"/>
      <c r="I158" s="56"/>
      <c r="J158" s="57"/>
    </row>
    <row r="159" spans="3:10" ht="15.75" thickBot="1">
      <c r="C159" s="70"/>
      <c r="D159" s="70"/>
      <c r="E159" s="70"/>
      <c r="F159" s="70"/>
      <c r="G159" s="57"/>
      <c r="H159" s="67"/>
      <c r="I159" s="56"/>
      <c r="J159" s="57"/>
    </row>
    <row r="160" spans="3:10" ht="42.75" thickBot="1">
      <c r="C160" s="69" t="s">
        <v>49</v>
      </c>
      <c r="D160" s="69" t="s">
        <v>44</v>
      </c>
      <c r="E160" s="75" t="s">
        <v>51</v>
      </c>
      <c r="F160" s="75" t="s">
        <v>115</v>
      </c>
      <c r="G160" s="57"/>
      <c r="H160" s="67"/>
      <c r="I160" s="56"/>
      <c r="J160" s="57"/>
    </row>
    <row r="161" spans="3:10" ht="21.75" thickBot="1">
      <c r="C161" s="74" t="s">
        <v>10</v>
      </c>
      <c r="D161" s="72">
        <v>11</v>
      </c>
      <c r="E161" s="72">
        <v>0</v>
      </c>
      <c r="F161" s="72">
        <f aca="true" t="shared" si="0" ref="F161:F167">SUM(D161-E161)</f>
        <v>11</v>
      </c>
      <c r="G161" s="72"/>
      <c r="H161" s="67"/>
      <c r="I161" s="56"/>
      <c r="J161" s="57"/>
    </row>
    <row r="162" spans="3:10" ht="21.75" thickBot="1">
      <c r="C162" s="74" t="s">
        <v>37</v>
      </c>
      <c r="D162" s="72">
        <v>7</v>
      </c>
      <c r="E162" s="72">
        <v>0</v>
      </c>
      <c r="F162" s="72">
        <f t="shared" si="0"/>
        <v>7</v>
      </c>
      <c r="G162" s="72"/>
      <c r="H162" s="67"/>
      <c r="I162" s="56"/>
      <c r="J162" s="57"/>
    </row>
    <row r="163" spans="3:10" ht="21.75" thickBot="1">
      <c r="C163" s="74" t="s">
        <v>50</v>
      </c>
      <c r="D163" s="72">
        <v>17</v>
      </c>
      <c r="E163" s="72">
        <v>0</v>
      </c>
      <c r="F163" s="72">
        <f t="shared" si="0"/>
        <v>17</v>
      </c>
      <c r="G163" s="72"/>
      <c r="H163" s="67"/>
      <c r="I163" s="56"/>
      <c r="J163" s="57"/>
    </row>
    <row r="164" spans="3:10" ht="21.75" thickBot="1">
      <c r="C164" s="74" t="s">
        <v>22</v>
      </c>
      <c r="D164" s="72">
        <v>23</v>
      </c>
      <c r="E164" s="72">
        <v>0</v>
      </c>
      <c r="F164" s="72">
        <f t="shared" si="0"/>
        <v>23</v>
      </c>
      <c r="G164" s="72"/>
      <c r="H164" s="67"/>
      <c r="I164" s="56"/>
      <c r="J164" s="57"/>
    </row>
    <row r="165" spans="3:10" ht="21.75" thickBot="1">
      <c r="C165" s="74" t="s">
        <v>23</v>
      </c>
      <c r="D165" s="72">
        <v>25</v>
      </c>
      <c r="E165" s="72">
        <v>0</v>
      </c>
      <c r="F165" s="72">
        <f t="shared" si="0"/>
        <v>25</v>
      </c>
      <c r="G165" s="72"/>
      <c r="H165" s="67"/>
      <c r="I165" s="56"/>
      <c r="J165" s="57"/>
    </row>
    <row r="166" spans="3:10" ht="21.75" thickBot="1">
      <c r="C166" s="74" t="s">
        <v>25</v>
      </c>
      <c r="D166" s="72">
        <v>4</v>
      </c>
      <c r="E166" s="72">
        <v>0</v>
      </c>
      <c r="F166" s="72">
        <f t="shared" si="0"/>
        <v>4</v>
      </c>
      <c r="G166" s="72"/>
      <c r="H166" s="67"/>
      <c r="I166" s="56"/>
      <c r="J166" s="57"/>
    </row>
    <row r="167" spans="3:10" ht="21.75" thickBot="1">
      <c r="C167" s="74" t="s">
        <v>24</v>
      </c>
      <c r="D167" s="72">
        <v>12</v>
      </c>
      <c r="E167" s="72">
        <v>0</v>
      </c>
      <c r="F167" s="72">
        <f t="shared" si="0"/>
        <v>12</v>
      </c>
      <c r="G167" s="72"/>
      <c r="H167" s="67"/>
      <c r="I167" s="56"/>
      <c r="J167" s="57"/>
    </row>
    <row r="168" spans="3:10" ht="21.75" thickBot="1">
      <c r="C168" s="77" t="s">
        <v>41</v>
      </c>
      <c r="D168" s="76">
        <f>SUM(D161:D167)</f>
        <v>99</v>
      </c>
      <c r="E168" s="76">
        <f>SUM(E161:E167)</f>
        <v>0</v>
      </c>
      <c r="F168" s="76">
        <f>SUM(F161:F167)</f>
        <v>99</v>
      </c>
      <c r="G168" s="57"/>
      <c r="H168" s="67"/>
      <c r="I168" s="56"/>
      <c r="J168" s="57"/>
    </row>
    <row r="169" spans="3:10" ht="15.75" thickBot="1">
      <c r="C169" s="191"/>
      <c r="D169" s="191"/>
      <c r="E169" s="191"/>
      <c r="F169" s="70"/>
      <c r="G169" s="57"/>
      <c r="H169" s="67"/>
      <c r="I169" s="56"/>
      <c r="J169" s="57"/>
    </row>
    <row r="170" spans="3:7" ht="15">
      <c r="C170" s="192"/>
      <c r="D170" s="192"/>
      <c r="E170" s="192"/>
      <c r="F170" s="57"/>
      <c r="G170" s="57"/>
    </row>
    <row r="225" ht="13.5" thickBot="1"/>
    <row r="226" ht="28.5" thickBot="1">
      <c r="C226" s="28" t="s">
        <v>38</v>
      </c>
    </row>
    <row r="227" ht="13.5" thickBot="1"/>
    <row r="228" spans="4:6" ht="13.5" thickBot="1">
      <c r="D228" s="78" t="s">
        <v>52</v>
      </c>
      <c r="E228" s="79"/>
      <c r="F228" s="80"/>
    </row>
    <row r="230" spans="1:12" ht="15">
      <c r="A230" s="5" t="s">
        <v>1</v>
      </c>
      <c r="B230" s="5" t="s">
        <v>2</v>
      </c>
      <c r="C230" s="5" t="s">
        <v>3</v>
      </c>
      <c r="D230" s="5" t="s">
        <v>4</v>
      </c>
      <c r="E230" s="5" t="s">
        <v>5</v>
      </c>
      <c r="F230" s="5" t="s">
        <v>6</v>
      </c>
      <c r="G230" s="5"/>
      <c r="H230" s="5" t="s">
        <v>34</v>
      </c>
      <c r="I230" s="5" t="s">
        <v>7</v>
      </c>
      <c r="J230" s="5"/>
      <c r="K230" s="5" t="s">
        <v>8</v>
      </c>
      <c r="L230" s="5" t="s">
        <v>9</v>
      </c>
    </row>
    <row r="231" spans="1:13" ht="30">
      <c r="A231" s="20">
        <v>1</v>
      </c>
      <c r="B231" s="40" t="s">
        <v>112</v>
      </c>
      <c r="C231" s="40" t="s">
        <v>106</v>
      </c>
      <c r="D231" s="20" t="s">
        <v>11</v>
      </c>
      <c r="E231" s="20" t="s">
        <v>108</v>
      </c>
      <c r="F231" s="38">
        <v>21053543.13</v>
      </c>
      <c r="G231" s="20"/>
      <c r="H231" s="39"/>
      <c r="I231" s="40"/>
      <c r="J231" s="40"/>
      <c r="K231" s="20"/>
      <c r="L231" s="21"/>
      <c r="M231" s="21"/>
    </row>
    <row r="232" spans="1:13" ht="15">
      <c r="A232" s="22"/>
      <c r="B232" s="40"/>
      <c r="C232" s="151" t="s">
        <v>252</v>
      </c>
      <c r="D232" s="22" t="s">
        <v>11</v>
      </c>
      <c r="E232" s="22" t="s">
        <v>118</v>
      </c>
      <c r="F232" s="41">
        <v>29000000</v>
      </c>
      <c r="G232" s="22"/>
      <c r="H232" s="152"/>
      <c r="I232" s="151"/>
      <c r="J232" s="151"/>
      <c r="K232" s="22"/>
      <c r="L232" s="153"/>
      <c r="M232" s="50"/>
    </row>
    <row r="233" spans="1:12" ht="30.75" thickBot="1">
      <c r="A233" s="22">
        <v>2</v>
      </c>
      <c r="B233" s="40" t="s">
        <v>112</v>
      </c>
      <c r="C233" s="22" t="s">
        <v>107</v>
      </c>
      <c r="D233" s="22" t="s">
        <v>11</v>
      </c>
      <c r="E233" s="22" t="s">
        <v>88</v>
      </c>
      <c r="F233" s="41">
        <v>21000285.08</v>
      </c>
      <c r="G233" s="22"/>
      <c r="H233" s="22"/>
      <c r="I233" s="22"/>
      <c r="J233" s="22"/>
      <c r="K233" s="22"/>
      <c r="L233" s="22"/>
    </row>
    <row r="234" spans="1:12" ht="28.5" thickBot="1">
      <c r="A234" s="20"/>
      <c r="B234" s="20"/>
      <c r="C234" s="20"/>
      <c r="D234" s="21"/>
      <c r="E234" s="23" t="s">
        <v>26</v>
      </c>
      <c r="F234" s="42">
        <f>SUM(F231:F233)</f>
        <v>71053828.21</v>
      </c>
      <c r="G234" s="43"/>
      <c r="H234" s="24"/>
      <c r="I234" s="20"/>
      <c r="J234" s="20"/>
      <c r="K234" s="20"/>
      <c r="L234" s="20"/>
    </row>
    <row r="235" ht="13.5" thickBot="1"/>
    <row r="236" spans="2:3" ht="15.75">
      <c r="B236" s="1" t="s">
        <v>27</v>
      </c>
      <c r="C236" s="6"/>
    </row>
    <row r="237" spans="2:3" ht="16.5" thickBot="1">
      <c r="B237" s="15" t="s">
        <v>28</v>
      </c>
      <c r="C237" s="8">
        <v>4</v>
      </c>
    </row>
    <row r="238" spans="2:6" ht="28.5" thickBot="1">
      <c r="B238" s="15" t="s">
        <v>29</v>
      </c>
      <c r="C238" s="8">
        <v>0</v>
      </c>
      <c r="E238" s="93" t="s">
        <v>109</v>
      </c>
      <c r="F238" s="94">
        <f>SUM(F234+F121)</f>
        <v>1025174155.01</v>
      </c>
    </row>
    <row r="239" spans="2:3" ht="15.75">
      <c r="B239" s="7" t="s">
        <v>30</v>
      </c>
      <c r="C239" s="8">
        <v>0</v>
      </c>
    </row>
    <row r="240" spans="2:3" ht="15.75">
      <c r="B240" s="13" t="s">
        <v>31</v>
      </c>
      <c r="C240" s="8">
        <v>0</v>
      </c>
    </row>
    <row r="241" spans="2:3" ht="15.75">
      <c r="B241" s="12" t="s">
        <v>32</v>
      </c>
      <c r="C241" s="8">
        <v>0</v>
      </c>
    </row>
    <row r="242" spans="2:3" ht="15.75">
      <c r="B242" s="14" t="s">
        <v>33</v>
      </c>
      <c r="C242" s="8"/>
    </row>
    <row r="243" spans="2:3" ht="16.5" thickBot="1">
      <c r="B243" s="9" t="s">
        <v>28</v>
      </c>
      <c r="C243" s="10">
        <f>SUM(C237)</f>
        <v>4</v>
      </c>
    </row>
    <row r="252" ht="12.75">
      <c r="G252" t="s">
        <v>35</v>
      </c>
    </row>
    <row r="297" ht="12.75">
      <c r="C297" t="s">
        <v>117</v>
      </c>
    </row>
  </sheetData>
  <sheetProtection/>
  <autoFilter ref="A3:N108"/>
  <mergeCells count="4">
    <mergeCell ref="E144:I144"/>
    <mergeCell ref="C152:G152"/>
    <mergeCell ref="C169:E169"/>
    <mergeCell ref="C170:E170"/>
  </mergeCells>
  <printOptions/>
  <pageMargins left="0.25" right="0.25" top="0.75" bottom="0.75" header="0.3" footer="0.3"/>
  <pageSetup fitToHeight="1" fitToWidth="1" horizontalDpi="300" verticalDpi="300" orientation="landscape" paperSize="5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zoomScale="87" zoomScaleNormal="87" zoomScalePageLayoutView="0" workbookViewId="0" topLeftCell="G1">
      <selection activeCell="M20" sqref="M20"/>
    </sheetView>
  </sheetViews>
  <sheetFormatPr defaultColWidth="11.421875" defaultRowHeight="12.75"/>
  <cols>
    <col min="1" max="1" width="3.421875" style="0" bestFit="1" customWidth="1"/>
    <col min="2" max="2" width="27.8515625" style="0" bestFit="1" customWidth="1"/>
    <col min="3" max="3" width="163.57421875" style="0" bestFit="1" customWidth="1"/>
    <col min="4" max="4" width="24.421875" style="0" bestFit="1" customWidth="1"/>
    <col min="5" max="5" width="30.8515625" style="0" bestFit="1" customWidth="1"/>
    <col min="6" max="6" width="32.00390625" style="0" bestFit="1" customWidth="1"/>
    <col min="7" max="7" width="13.00390625" style="0" bestFit="1" customWidth="1"/>
    <col min="8" max="8" width="31.8515625" style="0" bestFit="1" customWidth="1"/>
    <col min="9" max="9" width="45.00390625" style="0" bestFit="1" customWidth="1"/>
  </cols>
  <sheetData>
    <row r="1" spans="1:13" ht="21" thickBot="1">
      <c r="A1" s="2"/>
      <c r="B1" s="3"/>
      <c r="C1" s="3" t="s">
        <v>130</v>
      </c>
      <c r="D1" s="3"/>
      <c r="E1" s="3"/>
      <c r="F1" s="3"/>
      <c r="G1" s="3"/>
      <c r="H1" s="3"/>
      <c r="I1" s="3"/>
      <c r="J1" s="3"/>
      <c r="K1" s="4"/>
      <c r="L1" s="88"/>
      <c r="M1" s="89"/>
    </row>
    <row r="2" spans="1:13" ht="16.5" thickBot="1">
      <c r="A2" s="81"/>
      <c r="B2" s="82"/>
      <c r="C2" s="82" t="s">
        <v>265</v>
      </c>
      <c r="D2" s="83"/>
      <c r="E2" s="84"/>
      <c r="F2" s="82"/>
      <c r="G2" s="82"/>
      <c r="H2" s="82"/>
      <c r="I2" s="82"/>
      <c r="J2" s="82"/>
      <c r="K2" s="85"/>
      <c r="L2" s="88"/>
      <c r="M2" s="89"/>
    </row>
    <row r="3" spans="1:13" ht="60.75" thickBot="1">
      <c r="A3" s="165" t="s">
        <v>1</v>
      </c>
      <c r="B3" s="166" t="s">
        <v>2</v>
      </c>
      <c r="C3" s="166" t="s">
        <v>3</v>
      </c>
      <c r="D3" s="166" t="s">
        <v>4</v>
      </c>
      <c r="E3" s="166" t="s">
        <v>5</v>
      </c>
      <c r="F3" s="166" t="s">
        <v>6</v>
      </c>
      <c r="G3" s="166" t="s">
        <v>266</v>
      </c>
      <c r="H3" s="166" t="s">
        <v>113</v>
      </c>
      <c r="I3" s="166" t="s">
        <v>7</v>
      </c>
      <c r="J3" s="166" t="s">
        <v>8</v>
      </c>
      <c r="K3" s="167" t="s">
        <v>9</v>
      </c>
      <c r="L3" s="167" t="s">
        <v>42</v>
      </c>
      <c r="M3" s="168" t="s">
        <v>53</v>
      </c>
    </row>
    <row r="4" spans="1:13" ht="15">
      <c r="A4" s="160">
        <v>1</v>
      </c>
      <c r="B4" s="161" t="s">
        <v>10</v>
      </c>
      <c r="C4" s="184" t="s">
        <v>267</v>
      </c>
      <c r="D4" s="161" t="s">
        <v>11</v>
      </c>
      <c r="E4" s="161" t="s">
        <v>268</v>
      </c>
      <c r="F4" s="162">
        <v>349825</v>
      </c>
      <c r="G4" s="163"/>
      <c r="H4" s="39"/>
      <c r="I4" s="20"/>
      <c r="J4" s="20"/>
      <c r="K4" s="21"/>
      <c r="L4" s="87"/>
      <c r="M4" s="124"/>
    </row>
    <row r="5" spans="1:13" ht="15">
      <c r="A5" s="86">
        <v>2</v>
      </c>
      <c r="B5" s="20" t="s">
        <v>10</v>
      </c>
      <c r="C5" s="20" t="s">
        <v>269</v>
      </c>
      <c r="D5" s="161" t="s">
        <v>270</v>
      </c>
      <c r="E5" s="20" t="s">
        <v>271</v>
      </c>
      <c r="F5" s="38">
        <v>1062105</v>
      </c>
      <c r="G5" s="39"/>
      <c r="H5" s="39"/>
      <c r="I5" s="20"/>
      <c r="J5" s="20"/>
      <c r="K5" s="21"/>
      <c r="L5" s="21"/>
      <c r="M5" s="124"/>
    </row>
    <row r="6" spans="1:13" ht="15.75" thickBot="1">
      <c r="A6" s="86"/>
      <c r="B6" s="20"/>
      <c r="C6" s="20"/>
      <c r="D6" s="161"/>
      <c r="E6" s="20"/>
      <c r="F6" s="38">
        <f>SUM(F4:F5)</f>
        <v>1411930</v>
      </c>
      <c r="G6" s="39"/>
      <c r="H6" s="193"/>
      <c r="I6" s="20"/>
      <c r="J6" s="20"/>
      <c r="K6" s="21"/>
      <c r="L6" s="21"/>
      <c r="M6" s="124"/>
    </row>
    <row r="7" spans="1:13" ht="15.75" thickBot="1">
      <c r="A7" s="169" t="s">
        <v>1</v>
      </c>
      <c r="B7" s="170" t="s">
        <v>2</v>
      </c>
      <c r="C7" s="170" t="s">
        <v>3</v>
      </c>
      <c r="D7" s="170" t="s">
        <v>4</v>
      </c>
      <c r="E7" s="170" t="s">
        <v>5</v>
      </c>
      <c r="F7" s="170" t="s">
        <v>6</v>
      </c>
      <c r="G7" s="170"/>
      <c r="H7" s="166" t="s">
        <v>113</v>
      </c>
      <c r="I7" s="170" t="s">
        <v>7</v>
      </c>
      <c r="J7" s="170" t="s">
        <v>8</v>
      </c>
      <c r="K7" s="172" t="s">
        <v>9</v>
      </c>
      <c r="L7" s="53"/>
      <c r="M7" s="123"/>
    </row>
    <row r="8" spans="1:13" ht="15">
      <c r="A8" s="86">
        <v>3</v>
      </c>
      <c r="B8" s="20" t="s">
        <v>19</v>
      </c>
      <c r="C8" s="40" t="s">
        <v>273</v>
      </c>
      <c r="D8" s="161" t="s">
        <v>11</v>
      </c>
      <c r="E8" s="20" t="s">
        <v>274</v>
      </c>
      <c r="F8" s="38">
        <v>458001</v>
      </c>
      <c r="G8" s="39"/>
      <c r="H8" s="39"/>
      <c r="I8" s="20"/>
      <c r="J8" s="20"/>
      <c r="K8" s="21"/>
      <c r="L8" s="87"/>
      <c r="M8" s="124"/>
    </row>
    <row r="9" spans="1:13" ht="15">
      <c r="A9" s="86">
        <v>4</v>
      </c>
      <c r="B9" s="20" t="s">
        <v>19</v>
      </c>
      <c r="C9" s="20" t="s">
        <v>275</v>
      </c>
      <c r="D9" s="161" t="s">
        <v>11</v>
      </c>
      <c r="E9" s="20" t="s">
        <v>276</v>
      </c>
      <c r="F9" s="38">
        <v>221600</v>
      </c>
      <c r="G9" s="39"/>
      <c r="H9" s="39"/>
      <c r="I9" s="20"/>
      <c r="J9" s="20"/>
      <c r="K9" s="21"/>
      <c r="L9" s="87"/>
      <c r="M9" s="124"/>
    </row>
    <row r="10" spans="1:13" ht="15">
      <c r="A10" s="86">
        <v>5</v>
      </c>
      <c r="B10" s="20" t="s">
        <v>19</v>
      </c>
      <c r="C10" s="20" t="s">
        <v>277</v>
      </c>
      <c r="D10" s="161" t="s">
        <v>11</v>
      </c>
      <c r="E10" s="20" t="s">
        <v>278</v>
      </c>
      <c r="F10" s="38">
        <v>68223</v>
      </c>
      <c r="G10" s="39"/>
      <c r="H10" s="39"/>
      <c r="I10" s="20"/>
      <c r="J10" s="20"/>
      <c r="K10" s="21"/>
      <c r="L10" s="87"/>
      <c r="M10" s="124"/>
    </row>
    <row r="11" spans="1:13" ht="15">
      <c r="A11" s="86">
        <v>6</v>
      </c>
      <c r="B11" s="20" t="s">
        <v>19</v>
      </c>
      <c r="C11" s="20" t="s">
        <v>279</v>
      </c>
      <c r="D11" s="161" t="s">
        <v>11</v>
      </c>
      <c r="E11" s="20" t="s">
        <v>280</v>
      </c>
      <c r="F11" s="38">
        <v>2014011</v>
      </c>
      <c r="G11" s="39"/>
      <c r="H11" s="39"/>
      <c r="I11" s="39"/>
      <c r="J11" s="20"/>
      <c r="K11" s="21"/>
      <c r="L11" s="87"/>
      <c r="M11" s="124"/>
    </row>
    <row r="12" spans="1:13" ht="15">
      <c r="A12" s="86">
        <v>7</v>
      </c>
      <c r="B12" s="20" t="s">
        <v>19</v>
      </c>
      <c r="C12" s="20" t="s">
        <v>281</v>
      </c>
      <c r="D12" s="161" t="s">
        <v>11</v>
      </c>
      <c r="E12" s="20" t="s">
        <v>282</v>
      </c>
      <c r="F12" s="38">
        <v>50011</v>
      </c>
      <c r="G12" s="39"/>
      <c r="H12" s="39"/>
      <c r="I12" s="20"/>
      <c r="J12" s="20"/>
      <c r="K12" s="21"/>
      <c r="L12" s="87"/>
      <c r="M12" s="122"/>
    </row>
    <row r="13" spans="1:13" ht="15">
      <c r="A13" s="86">
        <v>8</v>
      </c>
      <c r="B13" s="20" t="s">
        <v>19</v>
      </c>
      <c r="C13" s="20" t="s">
        <v>283</v>
      </c>
      <c r="D13" s="161" t="s">
        <v>11</v>
      </c>
      <c r="E13" s="20" t="s">
        <v>284</v>
      </c>
      <c r="F13" s="38">
        <v>1989836</v>
      </c>
      <c r="G13" s="39"/>
      <c r="H13" s="39"/>
      <c r="I13" s="20"/>
      <c r="J13" s="20"/>
      <c r="K13" s="21"/>
      <c r="L13" s="87"/>
      <c r="M13" s="122"/>
    </row>
    <row r="14" spans="1:13" ht="15">
      <c r="A14" s="86">
        <v>9</v>
      </c>
      <c r="B14" s="20" t="s">
        <v>19</v>
      </c>
      <c r="C14" s="20" t="s">
        <v>285</v>
      </c>
      <c r="D14" s="161" t="s">
        <v>270</v>
      </c>
      <c r="E14" s="20" t="s">
        <v>286</v>
      </c>
      <c r="F14" s="38">
        <v>1800000</v>
      </c>
      <c r="G14" s="39"/>
      <c r="H14" s="39"/>
      <c r="I14" s="20"/>
      <c r="J14" s="20"/>
      <c r="K14" s="21"/>
      <c r="L14" s="87"/>
      <c r="M14" s="122"/>
    </row>
    <row r="15" spans="1:13" ht="15">
      <c r="A15" s="86">
        <v>10</v>
      </c>
      <c r="B15" s="20" t="s">
        <v>19</v>
      </c>
      <c r="C15" s="40" t="s">
        <v>287</v>
      </c>
      <c r="D15" s="161" t="s">
        <v>270</v>
      </c>
      <c r="E15" s="20" t="s">
        <v>288</v>
      </c>
      <c r="F15" s="38">
        <v>2190152</v>
      </c>
      <c r="G15" s="39"/>
      <c r="H15" s="39"/>
      <c r="I15" s="39"/>
      <c r="J15" s="20"/>
      <c r="K15" s="21"/>
      <c r="L15" s="87"/>
      <c r="M15" s="124"/>
    </row>
    <row r="16" spans="1:13" ht="15">
      <c r="A16" s="86">
        <v>11</v>
      </c>
      <c r="B16" s="20" t="s">
        <v>19</v>
      </c>
      <c r="C16" s="20" t="s">
        <v>289</v>
      </c>
      <c r="D16" s="161" t="s">
        <v>272</v>
      </c>
      <c r="E16" s="20" t="s">
        <v>290</v>
      </c>
      <c r="F16" s="38">
        <v>2680542</v>
      </c>
      <c r="G16" s="39"/>
      <c r="H16" s="39"/>
      <c r="I16" s="39"/>
      <c r="J16" s="20"/>
      <c r="K16" s="21"/>
      <c r="L16" s="87"/>
      <c r="M16" s="124"/>
    </row>
    <row r="17" spans="1:13" ht="15">
      <c r="A17" s="86">
        <v>12</v>
      </c>
      <c r="B17" s="20" t="s">
        <v>19</v>
      </c>
      <c r="C17" s="40" t="s">
        <v>291</v>
      </c>
      <c r="D17" s="161" t="s">
        <v>11</v>
      </c>
      <c r="E17" s="20" t="s">
        <v>292</v>
      </c>
      <c r="F17" s="38">
        <v>419400</v>
      </c>
      <c r="G17" s="39"/>
      <c r="H17" s="39"/>
      <c r="I17" s="20"/>
      <c r="J17" s="20"/>
      <c r="K17" s="21"/>
      <c r="L17" s="87"/>
      <c r="M17" s="124"/>
    </row>
    <row r="18" spans="1:13" ht="15">
      <c r="A18" s="86">
        <v>13</v>
      </c>
      <c r="B18" s="20" t="s">
        <v>19</v>
      </c>
      <c r="C18" s="40" t="s">
        <v>293</v>
      </c>
      <c r="D18" s="161" t="s">
        <v>11</v>
      </c>
      <c r="E18" s="20" t="s">
        <v>294</v>
      </c>
      <c r="F18" s="38">
        <v>3743876</v>
      </c>
      <c r="G18" s="39"/>
      <c r="H18" s="39"/>
      <c r="I18" s="39"/>
      <c r="J18" s="20"/>
      <c r="K18" s="21"/>
      <c r="L18" s="87"/>
      <c r="M18" s="124"/>
    </row>
    <row r="19" spans="1:13" ht="15.75" thickBot="1">
      <c r="A19" s="86"/>
      <c r="B19" s="20"/>
      <c r="C19" s="40"/>
      <c r="D19" s="161"/>
      <c r="E19" s="20"/>
      <c r="F19" s="41"/>
      <c r="G19" s="39"/>
      <c r="H19" s="39"/>
      <c r="I19" s="20"/>
      <c r="J19" s="20"/>
      <c r="K19" s="21"/>
      <c r="L19" s="87"/>
      <c r="M19" s="173"/>
    </row>
    <row r="20" spans="1:13" ht="15.75" thickBot="1">
      <c r="A20" s="86"/>
      <c r="B20" s="20"/>
      <c r="C20" s="20"/>
      <c r="D20" s="20"/>
      <c r="E20" s="21"/>
      <c r="F20" s="164">
        <f>SUM(F8:F19)</f>
        <v>15635652</v>
      </c>
      <c r="G20" s="174"/>
      <c r="H20" s="39"/>
      <c r="I20" s="20"/>
      <c r="J20" s="20"/>
      <c r="K20" s="21"/>
      <c r="L20" s="87"/>
      <c r="M20" s="173"/>
    </row>
    <row r="21" spans="1:13" ht="15.75" thickBot="1">
      <c r="A21" s="169" t="s">
        <v>1</v>
      </c>
      <c r="B21" s="170" t="s">
        <v>2</v>
      </c>
      <c r="C21" s="170" t="s">
        <v>3</v>
      </c>
      <c r="D21" s="170" t="s">
        <v>4</v>
      </c>
      <c r="E21" s="170" t="s">
        <v>5</v>
      </c>
      <c r="F21" s="171" t="s">
        <v>6</v>
      </c>
      <c r="G21" s="170"/>
      <c r="H21" s="166" t="s">
        <v>113</v>
      </c>
      <c r="I21" s="170" t="s">
        <v>7</v>
      </c>
      <c r="J21" s="170" t="s">
        <v>8</v>
      </c>
      <c r="K21" s="172" t="s">
        <v>9</v>
      </c>
      <c r="L21" s="53"/>
      <c r="M21" s="54"/>
    </row>
    <row r="22" spans="1:13" ht="15">
      <c r="A22" s="86">
        <v>14</v>
      </c>
      <c r="B22" s="20" t="s">
        <v>22</v>
      </c>
      <c r="C22" s="40" t="s">
        <v>295</v>
      </c>
      <c r="D22" s="161" t="s">
        <v>11</v>
      </c>
      <c r="E22" s="20" t="s">
        <v>296</v>
      </c>
      <c r="F22" s="38">
        <v>464240</v>
      </c>
      <c r="G22" s="39"/>
      <c r="H22" s="39"/>
      <c r="I22" s="39"/>
      <c r="J22" s="20"/>
      <c r="K22" s="21"/>
      <c r="L22" s="87"/>
      <c r="M22" s="185"/>
    </row>
    <row r="23" spans="1:13" ht="15">
      <c r="A23" s="86">
        <v>15</v>
      </c>
      <c r="B23" s="20" t="s">
        <v>22</v>
      </c>
      <c r="C23" s="40" t="s">
        <v>297</v>
      </c>
      <c r="D23" s="161" t="s">
        <v>11</v>
      </c>
      <c r="E23" s="20" t="s">
        <v>298</v>
      </c>
      <c r="F23" s="38">
        <v>417984</v>
      </c>
      <c r="G23" s="39"/>
      <c r="H23" s="39"/>
      <c r="I23" s="20"/>
      <c r="J23" s="20"/>
      <c r="K23" s="21"/>
      <c r="L23" s="87"/>
      <c r="M23" s="124"/>
    </row>
    <row r="24" spans="1:13" ht="15">
      <c r="A24" s="86">
        <v>16</v>
      </c>
      <c r="B24" s="20" t="s">
        <v>22</v>
      </c>
      <c r="C24" s="40" t="s">
        <v>299</v>
      </c>
      <c r="D24" s="161" t="s">
        <v>11</v>
      </c>
      <c r="E24" s="20" t="s">
        <v>300</v>
      </c>
      <c r="F24" s="38">
        <v>400000</v>
      </c>
      <c r="G24" s="39"/>
      <c r="H24" s="39"/>
      <c r="I24" s="20"/>
      <c r="J24" s="20"/>
      <c r="K24" s="21"/>
      <c r="L24" s="87"/>
      <c r="M24" s="173"/>
    </row>
    <row r="25" spans="1:13" ht="15">
      <c r="A25" s="86">
        <v>17</v>
      </c>
      <c r="B25" s="20" t="s">
        <v>22</v>
      </c>
      <c r="C25" s="40" t="s">
        <v>301</v>
      </c>
      <c r="D25" s="161" t="s">
        <v>11</v>
      </c>
      <c r="E25" s="20" t="s">
        <v>302</v>
      </c>
      <c r="F25" s="38">
        <v>450000</v>
      </c>
      <c r="G25" s="39"/>
      <c r="H25" s="39"/>
      <c r="I25" s="20"/>
      <c r="J25" s="20"/>
      <c r="K25" s="21"/>
      <c r="L25" s="87"/>
      <c r="M25" s="124"/>
    </row>
    <row r="26" spans="1:13" ht="15">
      <c r="A26" s="86">
        <v>18</v>
      </c>
      <c r="B26" s="20" t="s">
        <v>22</v>
      </c>
      <c r="C26" s="40" t="s">
        <v>303</v>
      </c>
      <c r="D26" s="161" t="s">
        <v>11</v>
      </c>
      <c r="E26" s="20" t="s">
        <v>304</v>
      </c>
      <c r="F26" s="38">
        <v>479705</v>
      </c>
      <c r="G26" s="39"/>
      <c r="H26" s="39"/>
      <c r="I26" s="20"/>
      <c r="J26" s="20"/>
      <c r="K26" s="21"/>
      <c r="L26" s="87"/>
      <c r="M26" s="124"/>
    </row>
    <row r="27" spans="1:13" ht="15">
      <c r="A27" s="86">
        <v>19</v>
      </c>
      <c r="B27" s="20" t="s">
        <v>22</v>
      </c>
      <c r="C27" s="40" t="s">
        <v>305</v>
      </c>
      <c r="D27" s="161" t="s">
        <v>11</v>
      </c>
      <c r="E27" s="20" t="s">
        <v>306</v>
      </c>
      <c r="F27" s="38">
        <v>483443</v>
      </c>
      <c r="G27" s="39"/>
      <c r="H27" s="39"/>
      <c r="I27" s="20"/>
      <c r="J27" s="20"/>
      <c r="K27" s="21"/>
      <c r="L27" s="87"/>
      <c r="M27" s="173"/>
    </row>
    <row r="28" spans="1:13" ht="15.75" thickBot="1">
      <c r="A28" s="86"/>
      <c r="B28" s="20"/>
      <c r="C28" s="40"/>
      <c r="D28" s="161"/>
      <c r="E28" s="20"/>
      <c r="F28" s="38"/>
      <c r="G28" s="39"/>
      <c r="H28" s="39"/>
      <c r="I28" s="39"/>
      <c r="J28" s="20"/>
      <c r="K28" s="21"/>
      <c r="L28" s="21"/>
      <c r="M28" s="175"/>
    </row>
    <row r="29" spans="1:13" ht="15.75" thickBot="1">
      <c r="A29" s="86"/>
      <c r="B29" s="20"/>
      <c r="C29" s="20"/>
      <c r="D29" s="20"/>
      <c r="E29" s="21"/>
      <c r="F29" s="164">
        <f>SUM(F22:F28)</f>
        <v>2695372</v>
      </c>
      <c r="G29" s="174"/>
      <c r="H29" s="39"/>
      <c r="I29" s="20"/>
      <c r="J29" s="20"/>
      <c r="K29" s="21"/>
      <c r="L29" s="87"/>
      <c r="M29" s="175"/>
    </row>
    <row r="30" spans="1:13" ht="15.75" thickBot="1">
      <c r="A30" s="169" t="s">
        <v>1</v>
      </c>
      <c r="B30" s="170" t="s">
        <v>2</v>
      </c>
      <c r="C30" s="170" t="s">
        <v>3</v>
      </c>
      <c r="D30" s="170" t="s">
        <v>4</v>
      </c>
      <c r="E30" s="170" t="s">
        <v>5</v>
      </c>
      <c r="F30" s="171" t="s">
        <v>6</v>
      </c>
      <c r="G30" s="170"/>
      <c r="H30" s="166" t="s">
        <v>113</v>
      </c>
      <c r="I30" s="170" t="s">
        <v>7</v>
      </c>
      <c r="J30" s="170" t="s">
        <v>8</v>
      </c>
      <c r="K30" s="172" t="s">
        <v>9</v>
      </c>
      <c r="L30" s="53"/>
      <c r="M30" s="54"/>
    </row>
    <row r="31" spans="1:13" ht="15">
      <c r="A31" s="86">
        <v>20</v>
      </c>
      <c r="B31" s="20" t="s">
        <v>23</v>
      </c>
      <c r="C31" s="20" t="s">
        <v>307</v>
      </c>
      <c r="D31" s="161" t="s">
        <v>11</v>
      </c>
      <c r="E31" s="20" t="s">
        <v>308</v>
      </c>
      <c r="F31" s="38">
        <v>3539612</v>
      </c>
      <c r="G31" s="39"/>
      <c r="H31" s="39"/>
      <c r="I31" s="20"/>
      <c r="J31" s="20"/>
      <c r="K31" s="21"/>
      <c r="L31" s="87"/>
      <c r="M31" s="173"/>
    </row>
    <row r="32" spans="1:13" ht="15">
      <c r="A32" s="86">
        <v>21</v>
      </c>
      <c r="B32" s="20" t="s">
        <v>23</v>
      </c>
      <c r="C32" s="40" t="s">
        <v>309</v>
      </c>
      <c r="D32" s="161" t="s">
        <v>11</v>
      </c>
      <c r="E32" s="20" t="s">
        <v>310</v>
      </c>
      <c r="F32" s="38">
        <v>953228</v>
      </c>
      <c r="G32" s="39"/>
      <c r="H32" s="39"/>
      <c r="I32" s="39"/>
      <c r="J32" s="20"/>
      <c r="K32" s="21"/>
      <c r="L32" s="87"/>
      <c r="M32" s="175"/>
    </row>
    <row r="33" spans="1:13" ht="15">
      <c r="A33" s="86">
        <v>22</v>
      </c>
      <c r="B33" s="20" t="s">
        <v>23</v>
      </c>
      <c r="C33" s="40" t="s">
        <v>311</v>
      </c>
      <c r="D33" s="161" t="s">
        <v>11</v>
      </c>
      <c r="E33" s="20" t="s">
        <v>312</v>
      </c>
      <c r="F33" s="38">
        <v>1893738</v>
      </c>
      <c r="G33" s="39"/>
      <c r="H33" s="39"/>
      <c r="I33" s="20"/>
      <c r="J33" s="20"/>
      <c r="K33" s="21"/>
      <c r="L33" s="87"/>
      <c r="M33" s="173"/>
    </row>
    <row r="34" spans="1:13" ht="15">
      <c r="A34" s="86">
        <v>23</v>
      </c>
      <c r="B34" s="20" t="s">
        <v>23</v>
      </c>
      <c r="C34" s="40" t="s">
        <v>313</v>
      </c>
      <c r="D34" s="161" t="s">
        <v>270</v>
      </c>
      <c r="E34" s="20" t="s">
        <v>314</v>
      </c>
      <c r="F34" s="38">
        <v>27100</v>
      </c>
      <c r="G34" s="39"/>
      <c r="H34" s="39"/>
      <c r="I34" s="39"/>
      <c r="J34" s="20"/>
      <c r="K34" s="21"/>
      <c r="L34" s="186"/>
      <c r="M34" s="124"/>
    </row>
    <row r="35" spans="1:13" ht="15">
      <c r="A35" s="86">
        <v>24</v>
      </c>
      <c r="B35" s="20" t="s">
        <v>23</v>
      </c>
      <c r="C35" s="40" t="s">
        <v>315</v>
      </c>
      <c r="D35" s="161" t="s">
        <v>270</v>
      </c>
      <c r="E35" s="20" t="s">
        <v>316</v>
      </c>
      <c r="F35" s="38">
        <v>1577415</v>
      </c>
      <c r="G35" s="39"/>
      <c r="H35" s="39"/>
      <c r="I35" s="39"/>
      <c r="J35" s="20"/>
      <c r="K35" s="21"/>
      <c r="L35" s="87"/>
      <c r="M35" s="175"/>
    </row>
    <row r="36" spans="1:13" ht="15">
      <c r="A36" s="86">
        <v>25</v>
      </c>
      <c r="B36" s="20" t="s">
        <v>23</v>
      </c>
      <c r="C36" s="40" t="s">
        <v>317</v>
      </c>
      <c r="D36" s="161" t="s">
        <v>272</v>
      </c>
      <c r="E36" s="20" t="s">
        <v>318</v>
      </c>
      <c r="F36" s="38">
        <v>6139396</v>
      </c>
      <c r="G36" s="39"/>
      <c r="H36" s="39"/>
      <c r="I36" s="39"/>
      <c r="J36" s="20"/>
      <c r="K36" s="21"/>
      <c r="L36" s="87"/>
      <c r="M36" s="175"/>
    </row>
    <row r="37" spans="1:13" ht="15">
      <c r="A37" s="86">
        <v>26</v>
      </c>
      <c r="B37" s="20" t="s">
        <v>23</v>
      </c>
      <c r="C37" s="40" t="s">
        <v>319</v>
      </c>
      <c r="D37" s="161" t="s">
        <v>272</v>
      </c>
      <c r="E37" s="20" t="s">
        <v>320</v>
      </c>
      <c r="F37" s="38">
        <v>2700000</v>
      </c>
      <c r="G37" s="39"/>
      <c r="H37" s="39"/>
      <c r="I37" s="39"/>
      <c r="J37" s="20"/>
      <c r="K37" s="21"/>
      <c r="L37" s="87"/>
      <c r="M37" s="175"/>
    </row>
    <row r="38" spans="1:13" ht="15">
      <c r="A38" s="86">
        <v>27</v>
      </c>
      <c r="B38" s="20" t="s">
        <v>23</v>
      </c>
      <c r="C38" s="40" t="s">
        <v>321</v>
      </c>
      <c r="D38" s="161" t="s">
        <v>270</v>
      </c>
      <c r="E38" s="20" t="s">
        <v>322</v>
      </c>
      <c r="F38" s="38">
        <v>1300428</v>
      </c>
      <c r="G38" s="39"/>
      <c r="H38" s="39"/>
      <c r="I38" s="39"/>
      <c r="J38" s="20"/>
      <c r="K38" s="21"/>
      <c r="L38" s="87"/>
      <c r="M38" s="175"/>
    </row>
    <row r="39" spans="1:13" ht="15">
      <c r="A39" s="86">
        <v>28</v>
      </c>
      <c r="B39" s="20" t="s">
        <v>23</v>
      </c>
      <c r="C39" s="40" t="s">
        <v>323</v>
      </c>
      <c r="D39" s="161" t="s">
        <v>270</v>
      </c>
      <c r="E39" s="20" t="s">
        <v>324</v>
      </c>
      <c r="F39" s="38">
        <v>1350000</v>
      </c>
      <c r="G39" s="39"/>
      <c r="H39" s="39"/>
      <c r="I39" s="39"/>
      <c r="J39" s="20"/>
      <c r="K39" s="21"/>
      <c r="L39" s="87"/>
      <c r="M39" s="173"/>
    </row>
    <row r="40" spans="1:13" ht="15">
      <c r="A40" s="86">
        <v>29</v>
      </c>
      <c r="B40" s="20" t="s">
        <v>23</v>
      </c>
      <c r="C40" s="20" t="s">
        <v>325</v>
      </c>
      <c r="D40" s="161" t="s">
        <v>272</v>
      </c>
      <c r="E40" s="20" t="s">
        <v>326</v>
      </c>
      <c r="F40" s="38">
        <v>162000</v>
      </c>
      <c r="G40" s="39"/>
      <c r="H40" s="39"/>
      <c r="I40" s="39"/>
      <c r="J40" s="20"/>
      <c r="K40" s="21"/>
      <c r="L40" s="186"/>
      <c r="M40" s="185"/>
    </row>
    <row r="41" spans="1:13" ht="15">
      <c r="A41" s="86">
        <v>30</v>
      </c>
      <c r="B41" s="20" t="s">
        <v>23</v>
      </c>
      <c r="C41" s="20" t="s">
        <v>327</v>
      </c>
      <c r="D41" s="161" t="s">
        <v>11</v>
      </c>
      <c r="E41" s="20" t="s">
        <v>328</v>
      </c>
      <c r="F41" s="38">
        <v>2441514</v>
      </c>
      <c r="G41" s="39"/>
      <c r="H41" s="39"/>
      <c r="I41" s="39"/>
      <c r="J41" s="20"/>
      <c r="K41" s="21"/>
      <c r="L41" s="21"/>
      <c r="M41" s="175"/>
    </row>
    <row r="42" spans="1:13" ht="15">
      <c r="A42" s="86">
        <v>31</v>
      </c>
      <c r="B42" s="20" t="s">
        <v>23</v>
      </c>
      <c r="C42" s="20" t="s">
        <v>329</v>
      </c>
      <c r="D42" s="161" t="s">
        <v>11</v>
      </c>
      <c r="E42" s="20" t="s">
        <v>330</v>
      </c>
      <c r="F42" s="38">
        <v>147260</v>
      </c>
      <c r="G42" s="39"/>
      <c r="H42" s="39"/>
      <c r="I42" s="39"/>
      <c r="J42" s="20"/>
      <c r="K42" s="21"/>
      <c r="L42" s="186"/>
      <c r="M42" s="124"/>
    </row>
    <row r="43" spans="1:13" ht="15">
      <c r="A43" s="86">
        <v>32</v>
      </c>
      <c r="B43" s="20" t="s">
        <v>23</v>
      </c>
      <c r="C43" s="20" t="s">
        <v>331</v>
      </c>
      <c r="D43" s="161" t="s">
        <v>11</v>
      </c>
      <c r="E43" s="20" t="s">
        <v>332</v>
      </c>
      <c r="F43" s="38">
        <v>265396.8</v>
      </c>
      <c r="G43" s="39"/>
      <c r="H43" s="39"/>
      <c r="I43" s="39"/>
      <c r="J43" s="20"/>
      <c r="K43" s="21"/>
      <c r="L43" s="21"/>
      <c r="M43" s="185"/>
    </row>
    <row r="44" spans="1:13" ht="15.75" thickBot="1">
      <c r="A44" s="86"/>
      <c r="B44" s="20"/>
      <c r="C44" s="20"/>
      <c r="D44" s="161"/>
      <c r="E44" s="20"/>
      <c r="F44" s="41"/>
      <c r="G44" s="39"/>
      <c r="H44" s="39"/>
      <c r="I44" s="39"/>
      <c r="J44" s="20"/>
      <c r="K44" s="21"/>
      <c r="L44" s="21"/>
      <c r="M44" s="176"/>
    </row>
    <row r="45" spans="1:13" ht="15.75" thickBot="1">
      <c r="A45" s="33"/>
      <c r="B45" s="30"/>
      <c r="C45" s="30"/>
      <c r="D45" s="30"/>
      <c r="E45" s="51"/>
      <c r="F45" s="164">
        <f>SUM(F31:F44)</f>
        <v>22497087.8</v>
      </c>
      <c r="G45" s="158"/>
      <c r="H45" s="31"/>
      <c r="I45" s="30"/>
      <c r="J45" s="30"/>
      <c r="K45" s="51"/>
      <c r="L45" s="53"/>
      <c r="M45" s="54"/>
    </row>
    <row r="46" spans="1:13" ht="15.75" thickBot="1">
      <c r="A46" s="169" t="s">
        <v>1</v>
      </c>
      <c r="B46" s="170" t="s">
        <v>2</v>
      </c>
      <c r="C46" s="170" t="s">
        <v>3</v>
      </c>
      <c r="D46" s="170" t="s">
        <v>4</v>
      </c>
      <c r="E46" s="170" t="s">
        <v>5</v>
      </c>
      <c r="F46" s="171" t="s">
        <v>6</v>
      </c>
      <c r="G46" s="170"/>
      <c r="H46" s="166" t="s">
        <v>113</v>
      </c>
      <c r="I46" s="170" t="s">
        <v>7</v>
      </c>
      <c r="J46" s="170" t="s">
        <v>8</v>
      </c>
      <c r="K46" s="172" t="s">
        <v>9</v>
      </c>
      <c r="L46" s="53"/>
      <c r="M46" s="54"/>
    </row>
    <row r="47" spans="1:13" ht="15">
      <c r="A47" s="86">
        <v>33</v>
      </c>
      <c r="B47" s="20" t="s">
        <v>24</v>
      </c>
      <c r="C47" s="20" t="s">
        <v>333</v>
      </c>
      <c r="D47" s="161" t="s">
        <v>11</v>
      </c>
      <c r="E47" s="20" t="s">
        <v>334</v>
      </c>
      <c r="F47" s="38">
        <v>1203196</v>
      </c>
      <c r="G47" s="39"/>
      <c r="H47" s="39"/>
      <c r="I47" s="39"/>
      <c r="J47" s="20"/>
      <c r="K47" s="21"/>
      <c r="L47" s="87"/>
      <c r="M47" s="175"/>
    </row>
    <row r="48" spans="1:13" ht="15">
      <c r="A48" s="86">
        <v>34</v>
      </c>
      <c r="B48" s="20" t="s">
        <v>24</v>
      </c>
      <c r="C48" s="20" t="s">
        <v>335</v>
      </c>
      <c r="D48" s="161" t="s">
        <v>11</v>
      </c>
      <c r="E48" s="20" t="s">
        <v>336</v>
      </c>
      <c r="F48" s="38">
        <v>395528.7</v>
      </c>
      <c r="G48" s="39"/>
      <c r="H48" s="39"/>
      <c r="I48" s="39"/>
      <c r="J48" s="20"/>
      <c r="K48" s="21"/>
      <c r="L48" s="21"/>
      <c r="M48" s="185"/>
    </row>
    <row r="49" spans="1:13" ht="15">
      <c r="A49" s="86">
        <v>35</v>
      </c>
      <c r="B49" s="20" t="s">
        <v>24</v>
      </c>
      <c r="C49" s="20" t="s">
        <v>337</v>
      </c>
      <c r="D49" s="161" t="s">
        <v>11</v>
      </c>
      <c r="E49" s="20" t="s">
        <v>338</v>
      </c>
      <c r="F49" s="38">
        <v>19205</v>
      </c>
      <c r="G49" s="39"/>
      <c r="H49" s="39"/>
      <c r="I49" s="39"/>
      <c r="J49" s="20"/>
      <c r="K49" s="21"/>
      <c r="L49" s="87"/>
      <c r="M49" s="124"/>
    </row>
    <row r="50" spans="1:13" ht="15">
      <c r="A50" s="86">
        <v>36</v>
      </c>
      <c r="B50" s="20" t="s">
        <v>24</v>
      </c>
      <c r="C50" s="20" t="s">
        <v>339</v>
      </c>
      <c r="D50" s="161" t="s">
        <v>272</v>
      </c>
      <c r="E50" s="20" t="s">
        <v>340</v>
      </c>
      <c r="F50" s="38">
        <v>1253001</v>
      </c>
      <c r="G50" s="39"/>
      <c r="H50" s="39"/>
      <c r="I50" s="39"/>
      <c r="J50" s="20"/>
      <c r="K50" s="21"/>
      <c r="L50" s="87"/>
      <c r="M50" s="124"/>
    </row>
    <row r="51" spans="1:13" ht="15">
      <c r="A51" s="86">
        <v>37</v>
      </c>
      <c r="B51" s="20" t="s">
        <v>24</v>
      </c>
      <c r="C51" s="40" t="s">
        <v>341</v>
      </c>
      <c r="D51" s="161" t="s">
        <v>272</v>
      </c>
      <c r="E51" s="20" t="s">
        <v>342</v>
      </c>
      <c r="F51" s="38">
        <v>7199327</v>
      </c>
      <c r="G51" s="39"/>
      <c r="H51" s="39"/>
      <c r="I51" s="39"/>
      <c r="J51" s="20"/>
      <c r="K51" s="21"/>
      <c r="L51" s="87"/>
      <c r="M51" s="124"/>
    </row>
    <row r="52" spans="1:13" ht="15">
      <c r="A52" s="86">
        <v>38</v>
      </c>
      <c r="B52" s="20" t="s">
        <v>24</v>
      </c>
      <c r="C52" s="20" t="s">
        <v>343</v>
      </c>
      <c r="D52" s="161" t="s">
        <v>11</v>
      </c>
      <c r="E52" s="20" t="s">
        <v>344</v>
      </c>
      <c r="F52" s="38">
        <v>765000</v>
      </c>
      <c r="G52" s="39"/>
      <c r="H52" s="39"/>
      <c r="I52" s="39"/>
      <c r="J52" s="20"/>
      <c r="K52" s="21"/>
      <c r="L52" s="87"/>
      <c r="M52" s="185"/>
    </row>
    <row r="53" spans="1:13" ht="15.75" thickBot="1">
      <c r="A53" s="33"/>
      <c r="B53" s="30"/>
      <c r="C53" s="30"/>
      <c r="D53" s="30"/>
      <c r="E53" s="30"/>
      <c r="F53" s="159"/>
      <c r="G53" s="31"/>
      <c r="H53" s="31"/>
      <c r="I53" s="30"/>
      <c r="J53" s="30"/>
      <c r="K53" s="51"/>
      <c r="L53" s="53"/>
      <c r="M53" s="123"/>
    </row>
    <row r="54" spans="1:13" ht="15.75" thickBot="1">
      <c r="A54" s="33"/>
      <c r="B54" s="30"/>
      <c r="C54" s="30"/>
      <c r="D54" s="30"/>
      <c r="E54" s="51"/>
      <c r="F54" s="164">
        <f>SUM(F47:F53)</f>
        <v>10835257.7</v>
      </c>
      <c r="G54" s="158"/>
      <c r="H54" s="31"/>
      <c r="I54" s="30"/>
      <c r="J54" s="30"/>
      <c r="K54" s="51"/>
      <c r="L54" s="53"/>
      <c r="M54" s="123"/>
    </row>
    <row r="55" spans="1:13" ht="15.75" thickBot="1">
      <c r="A55" s="169" t="s">
        <v>1</v>
      </c>
      <c r="B55" s="170" t="s">
        <v>2</v>
      </c>
      <c r="C55" s="170" t="s">
        <v>3</v>
      </c>
      <c r="D55" s="170" t="s">
        <v>4</v>
      </c>
      <c r="E55" s="170" t="s">
        <v>5</v>
      </c>
      <c r="F55" s="171" t="s">
        <v>6</v>
      </c>
      <c r="G55" s="170"/>
      <c r="H55" s="166" t="s">
        <v>113</v>
      </c>
      <c r="I55" s="170" t="s">
        <v>7</v>
      </c>
      <c r="J55" s="170" t="s">
        <v>8</v>
      </c>
      <c r="K55" s="172" t="s">
        <v>9</v>
      </c>
      <c r="L55" s="53"/>
      <c r="M55" s="123"/>
    </row>
    <row r="56" spans="1:13" ht="15">
      <c r="A56" s="86">
        <v>39</v>
      </c>
      <c r="B56" s="20" t="s">
        <v>25</v>
      </c>
      <c r="C56" s="20" t="s">
        <v>345</v>
      </c>
      <c r="D56" s="161" t="s">
        <v>11</v>
      </c>
      <c r="E56" s="20" t="s">
        <v>346</v>
      </c>
      <c r="F56" s="38">
        <v>79887.1</v>
      </c>
      <c r="G56" s="39"/>
      <c r="H56" s="39"/>
      <c r="I56" s="39"/>
      <c r="J56" s="20"/>
      <c r="K56" s="21"/>
      <c r="L56" s="87"/>
      <c r="M56" s="124"/>
    </row>
    <row r="57" spans="1:13" ht="15">
      <c r="A57" s="86">
        <v>40</v>
      </c>
      <c r="B57" s="20" t="s">
        <v>25</v>
      </c>
      <c r="C57" s="40" t="s">
        <v>347</v>
      </c>
      <c r="D57" s="161" t="s">
        <v>11</v>
      </c>
      <c r="E57" s="20" t="s">
        <v>359</v>
      </c>
      <c r="F57" s="38">
        <v>1355716</v>
      </c>
      <c r="G57" s="39"/>
      <c r="H57" s="39"/>
      <c r="I57" s="39"/>
      <c r="J57" s="20"/>
      <c r="K57" s="21"/>
      <c r="L57" s="87"/>
      <c r="M57" s="124"/>
    </row>
    <row r="58" spans="1:13" ht="15">
      <c r="A58" s="86">
        <v>41</v>
      </c>
      <c r="B58" s="20" t="s">
        <v>25</v>
      </c>
      <c r="C58" s="20" t="s">
        <v>348</v>
      </c>
      <c r="D58" s="161" t="s">
        <v>349</v>
      </c>
      <c r="E58" s="20" t="s">
        <v>350</v>
      </c>
      <c r="F58" s="38">
        <v>398475.5</v>
      </c>
      <c r="G58" s="39"/>
      <c r="H58" s="39"/>
      <c r="I58" s="39"/>
      <c r="J58" s="20"/>
      <c r="K58" s="21"/>
      <c r="L58" s="87"/>
      <c r="M58" s="124"/>
    </row>
    <row r="59" spans="1:13" ht="15">
      <c r="A59" s="86">
        <v>42</v>
      </c>
      <c r="B59" s="20" t="s">
        <v>25</v>
      </c>
      <c r="C59" s="40" t="s">
        <v>351</v>
      </c>
      <c r="D59" s="161" t="s">
        <v>349</v>
      </c>
      <c r="E59" s="20" t="s">
        <v>352</v>
      </c>
      <c r="F59" s="38">
        <v>223253</v>
      </c>
      <c r="G59" s="39"/>
      <c r="H59" s="39"/>
      <c r="I59" s="39"/>
      <c r="J59" s="20"/>
      <c r="K59" s="21"/>
      <c r="L59" s="87"/>
      <c r="M59" s="124"/>
    </row>
    <row r="60" spans="1:13" ht="15">
      <c r="A60" s="86">
        <v>43</v>
      </c>
      <c r="B60" s="20" t="s">
        <v>25</v>
      </c>
      <c r="C60" s="40" t="s">
        <v>353</v>
      </c>
      <c r="D60" s="161" t="s">
        <v>11</v>
      </c>
      <c r="E60" s="20" t="s">
        <v>354</v>
      </c>
      <c r="F60" s="38">
        <v>7705</v>
      </c>
      <c r="G60" s="39"/>
      <c r="H60" s="39"/>
      <c r="I60" s="39"/>
      <c r="J60" s="20"/>
      <c r="K60" s="21"/>
      <c r="L60" s="87"/>
      <c r="M60" s="124"/>
    </row>
    <row r="61" spans="1:13" ht="15.75" thickBot="1">
      <c r="A61" s="86"/>
      <c r="B61" s="20"/>
      <c r="C61" s="40"/>
      <c r="D61" s="161"/>
      <c r="E61" s="20"/>
      <c r="F61" s="41"/>
      <c r="G61" s="39"/>
      <c r="H61" s="39"/>
      <c r="I61" s="20"/>
      <c r="J61" s="20"/>
      <c r="K61" s="21"/>
      <c r="L61" s="87"/>
      <c r="M61" s="122"/>
    </row>
    <row r="62" spans="1:13" ht="15.75" thickBot="1">
      <c r="A62" s="194"/>
      <c r="B62" s="22"/>
      <c r="C62" s="151"/>
      <c r="D62" s="22"/>
      <c r="E62" s="153"/>
      <c r="F62" s="195">
        <f>SUM(F56:F61)</f>
        <v>2065036.6</v>
      </c>
      <c r="G62" s="196"/>
      <c r="H62" s="115"/>
      <c r="I62" s="22"/>
      <c r="J62" s="22"/>
      <c r="K62" s="153"/>
      <c r="L62" s="87"/>
      <c r="M62" s="173"/>
    </row>
    <row r="63" spans="1:13" ht="28.5" thickBot="1">
      <c r="A63" s="34"/>
      <c r="B63" s="35"/>
      <c r="C63" s="35"/>
      <c r="D63" s="35"/>
      <c r="E63" s="36" t="s">
        <v>26</v>
      </c>
      <c r="F63" s="25">
        <f>SUM(+F54+F45+F29+F20+F5)</f>
        <v>52725474.5</v>
      </c>
      <c r="G63" s="16"/>
      <c r="H63" s="37"/>
      <c r="I63" s="35"/>
      <c r="J63" s="35"/>
      <c r="K63" s="52"/>
      <c r="L63" s="92"/>
      <c r="M63" s="55"/>
    </row>
    <row r="66" ht="13.5" thickBot="1"/>
    <row r="67" spans="2:3" ht="15.75" thickBot="1">
      <c r="B67" s="26" t="s">
        <v>27</v>
      </c>
      <c r="C67" s="177" t="s">
        <v>355</v>
      </c>
    </row>
    <row r="68" spans="2:9" ht="24" thickBot="1">
      <c r="B68" s="17" t="s">
        <v>28</v>
      </c>
      <c r="C68" s="18"/>
      <c r="D68" s="110">
        <f>SUM(F63)</f>
        <v>52725474.5</v>
      </c>
      <c r="E68" s="187"/>
      <c r="F68" s="187"/>
      <c r="G68" s="187"/>
      <c r="H68" s="187"/>
      <c r="I68" s="187"/>
    </row>
    <row r="69" spans="2:9" ht="15.75">
      <c r="B69" s="11"/>
      <c r="C69" s="102"/>
      <c r="D69" s="106"/>
      <c r="E69" s="59"/>
      <c r="F69" s="59"/>
      <c r="G69" s="59"/>
      <c r="H69" s="59"/>
      <c r="I69" s="59"/>
    </row>
    <row r="70" spans="2:9" ht="21">
      <c r="B70" s="7" t="s">
        <v>30</v>
      </c>
      <c r="C70" s="103">
        <v>43</v>
      </c>
      <c r="D70" s="38"/>
      <c r="E70" s="60"/>
      <c r="F70" s="61"/>
      <c r="G70" s="61"/>
      <c r="H70" s="59"/>
      <c r="I70" s="59"/>
    </row>
    <row r="71" spans="2:9" ht="21">
      <c r="B71" s="13" t="s">
        <v>31</v>
      </c>
      <c r="C71" s="103">
        <v>0</v>
      </c>
      <c r="D71" s="38"/>
      <c r="E71" s="62"/>
      <c r="F71" s="63"/>
      <c r="G71" s="64"/>
      <c r="H71" s="59"/>
      <c r="I71" s="59"/>
    </row>
    <row r="72" spans="2:9" ht="21">
      <c r="B72" s="128" t="s">
        <v>32</v>
      </c>
      <c r="C72" s="103">
        <v>0</v>
      </c>
      <c r="D72" s="38"/>
      <c r="E72" s="62"/>
      <c r="F72" s="63"/>
      <c r="G72" s="64"/>
      <c r="H72" s="59"/>
      <c r="I72" s="59"/>
    </row>
    <row r="73" spans="2:9" ht="21">
      <c r="B73" s="14" t="s">
        <v>36</v>
      </c>
      <c r="C73" s="103">
        <v>0</v>
      </c>
      <c r="D73" s="38"/>
      <c r="E73" s="62"/>
      <c r="F73" s="63"/>
      <c r="G73" s="64"/>
      <c r="H73" s="59"/>
      <c r="I73" s="59"/>
    </row>
    <row r="74" spans="2:9" ht="16.5" thickBot="1">
      <c r="B74" s="9" t="s">
        <v>28</v>
      </c>
      <c r="C74" s="104"/>
      <c r="D74" s="55"/>
      <c r="E74" s="59"/>
      <c r="F74" s="59"/>
      <c r="G74" s="59"/>
      <c r="H74" s="59"/>
      <c r="I74" s="59"/>
    </row>
    <row r="75" spans="5:9" ht="21.75" thickBot="1">
      <c r="E75" s="61"/>
      <c r="F75" s="61"/>
      <c r="G75" s="65"/>
      <c r="H75" s="59"/>
      <c r="I75" s="59"/>
    </row>
    <row r="76" spans="3:9" ht="24" thickBot="1">
      <c r="C76" s="188" t="s">
        <v>111</v>
      </c>
      <c r="D76" s="189"/>
      <c r="E76" s="189"/>
      <c r="F76" s="189"/>
      <c r="G76" s="190"/>
      <c r="H76" s="66"/>
      <c r="I76" s="58"/>
    </row>
    <row r="77" spans="3:9" ht="15.75" thickBot="1">
      <c r="C77" s="57"/>
      <c r="D77" s="57"/>
      <c r="E77" s="57"/>
      <c r="F77" s="57"/>
      <c r="G77" s="57"/>
      <c r="H77" s="67"/>
      <c r="I77" s="56"/>
    </row>
    <row r="78" spans="3:9" ht="42.75" thickBot="1">
      <c r="C78" s="68" t="s">
        <v>43</v>
      </c>
      <c r="D78" s="69" t="s">
        <v>44</v>
      </c>
      <c r="E78" s="69" t="s">
        <v>45</v>
      </c>
      <c r="F78" s="70"/>
      <c r="G78" s="57"/>
      <c r="H78" s="67"/>
      <c r="I78" s="56"/>
    </row>
    <row r="79" spans="3:9" ht="21.75" thickBot="1">
      <c r="C79" s="178" t="s">
        <v>46</v>
      </c>
      <c r="D79" s="179"/>
      <c r="E79" s="180">
        <f>SUM(D79*1/45)</f>
        <v>0</v>
      </c>
      <c r="F79" s="70"/>
      <c r="G79" s="57"/>
      <c r="H79" s="67"/>
      <c r="I79" s="56"/>
    </row>
    <row r="80" spans="3:9" ht="21.75" thickBot="1">
      <c r="C80" s="119" t="s">
        <v>356</v>
      </c>
      <c r="D80" s="120"/>
      <c r="E80" s="121">
        <f>SUM(D80*1/45)</f>
        <v>0</v>
      </c>
      <c r="F80" s="70"/>
      <c r="G80" s="57"/>
      <c r="H80" s="67"/>
      <c r="I80" s="56"/>
    </row>
    <row r="81" spans="3:9" ht="21.75" thickBot="1">
      <c r="C81" s="181" t="s">
        <v>47</v>
      </c>
      <c r="D81" s="182"/>
      <c r="E81" s="183">
        <f>SUM(D81*1/45)</f>
        <v>0</v>
      </c>
      <c r="F81" s="70"/>
      <c r="G81" s="57"/>
      <c r="H81" s="67"/>
      <c r="I81" s="56"/>
    </row>
    <row r="82" spans="3:9" ht="21.75" thickBot="1">
      <c r="C82" s="71" t="s">
        <v>48</v>
      </c>
      <c r="D82" s="72"/>
      <c r="E82" s="73">
        <f>SUM(E79:E81)</f>
        <v>0</v>
      </c>
      <c r="F82" s="70"/>
      <c r="G82" s="57"/>
      <c r="H82" s="67"/>
      <c r="I82" s="56"/>
    </row>
    <row r="83" spans="3:9" ht="15.75" thickBot="1">
      <c r="C83" s="70"/>
      <c r="D83" s="70"/>
      <c r="E83" s="70"/>
      <c r="F83" s="70"/>
      <c r="G83" s="57"/>
      <c r="H83" s="67"/>
      <c r="I83" s="56"/>
    </row>
    <row r="84" spans="3:9" ht="42.75" thickBot="1">
      <c r="C84" s="69" t="s">
        <v>49</v>
      </c>
      <c r="D84" s="69" t="s">
        <v>44</v>
      </c>
      <c r="E84" s="75" t="s">
        <v>51</v>
      </c>
      <c r="F84" s="75" t="s">
        <v>115</v>
      </c>
      <c r="G84" s="57"/>
      <c r="H84" s="67"/>
      <c r="I84" s="56"/>
    </row>
    <row r="85" spans="3:9" ht="21.75" thickBot="1">
      <c r="C85" s="74" t="s">
        <v>10</v>
      </c>
      <c r="D85" s="72">
        <v>2</v>
      </c>
      <c r="E85" s="72">
        <v>0</v>
      </c>
      <c r="F85" s="72">
        <f>SUM(D85-E85)</f>
        <v>2</v>
      </c>
      <c r="G85" s="72"/>
      <c r="H85" s="67"/>
      <c r="I85" s="56"/>
    </row>
    <row r="86" spans="3:9" ht="21.75" thickBot="1">
      <c r="C86" s="74" t="s">
        <v>37</v>
      </c>
      <c r="D86" s="72">
        <v>0</v>
      </c>
      <c r="E86" s="72">
        <v>0</v>
      </c>
      <c r="F86" s="72">
        <f aca="true" t="shared" si="0" ref="F86:F91">SUM(D86-E86)</f>
        <v>0</v>
      </c>
      <c r="G86" s="72"/>
      <c r="H86" s="67"/>
      <c r="I86" s="56"/>
    </row>
    <row r="87" spans="3:9" ht="21.75" thickBot="1">
      <c r="C87" s="74" t="s">
        <v>50</v>
      </c>
      <c r="D87" s="72">
        <v>11</v>
      </c>
      <c r="E87" s="72">
        <v>0</v>
      </c>
      <c r="F87" s="72">
        <f t="shared" si="0"/>
        <v>11</v>
      </c>
      <c r="G87" s="72"/>
      <c r="H87" s="67"/>
      <c r="I87" s="56"/>
    </row>
    <row r="88" spans="3:9" ht="21.75" thickBot="1">
      <c r="C88" s="74" t="s">
        <v>22</v>
      </c>
      <c r="D88" s="72">
        <v>6</v>
      </c>
      <c r="E88" s="72">
        <v>0</v>
      </c>
      <c r="F88" s="72">
        <f t="shared" si="0"/>
        <v>6</v>
      </c>
      <c r="G88" s="72"/>
      <c r="H88" s="67"/>
      <c r="I88" s="56"/>
    </row>
    <row r="89" spans="3:9" ht="21.75" thickBot="1">
      <c r="C89" s="74" t="s">
        <v>23</v>
      </c>
      <c r="D89" s="72">
        <v>13</v>
      </c>
      <c r="E89" s="72">
        <v>0</v>
      </c>
      <c r="F89" s="72">
        <f t="shared" si="0"/>
        <v>13</v>
      </c>
      <c r="G89" s="72"/>
      <c r="H89" s="67"/>
      <c r="I89" s="56"/>
    </row>
    <row r="90" spans="3:9" ht="21.75" thickBot="1">
      <c r="C90" s="74" t="s">
        <v>25</v>
      </c>
      <c r="D90" s="72">
        <v>5</v>
      </c>
      <c r="E90" s="72">
        <v>0</v>
      </c>
      <c r="F90" s="72">
        <f t="shared" si="0"/>
        <v>5</v>
      </c>
      <c r="G90" s="72"/>
      <c r="H90" s="67"/>
      <c r="I90" s="56"/>
    </row>
    <row r="91" spans="3:9" ht="21.75" thickBot="1">
      <c r="C91" s="74" t="s">
        <v>24</v>
      </c>
      <c r="D91" s="72">
        <v>6</v>
      </c>
      <c r="E91" s="72">
        <v>0</v>
      </c>
      <c r="F91" s="72">
        <f t="shared" si="0"/>
        <v>6</v>
      </c>
      <c r="G91" s="72"/>
      <c r="H91" s="67"/>
      <c r="I91" s="56"/>
    </row>
    <row r="92" spans="3:9" ht="21.75" thickBot="1">
      <c r="C92" s="77" t="s">
        <v>41</v>
      </c>
      <c r="D92" s="76">
        <f>SUM(D85:D91)</f>
        <v>43</v>
      </c>
      <c r="E92" s="76">
        <f>SUM(E85:E91)</f>
        <v>0</v>
      </c>
      <c r="F92" s="76">
        <f>SUM(F85:F91)</f>
        <v>43</v>
      </c>
      <c r="G92" s="57"/>
      <c r="H92" s="67"/>
      <c r="I92" s="56"/>
    </row>
    <row r="93" spans="3:9" ht="15.75" thickBot="1">
      <c r="C93" s="191"/>
      <c r="D93" s="191"/>
      <c r="E93" s="191"/>
      <c r="F93" s="70"/>
      <c r="G93" s="57"/>
      <c r="H93" s="67"/>
      <c r="I93" s="56"/>
    </row>
    <row r="94" spans="3:7" ht="15">
      <c r="C94" s="192"/>
      <c r="D94" s="192"/>
      <c r="E94" s="192"/>
      <c r="F94" s="57"/>
      <c r="G94" s="57"/>
    </row>
  </sheetData>
  <sheetProtection/>
  <mergeCells count="4">
    <mergeCell ref="E68:I68"/>
    <mergeCell ref="C76:G76"/>
    <mergeCell ref="C93:E93"/>
    <mergeCell ref="C94:E94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GOICOECHEA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ingenieria</dc:creator>
  <cp:keywords/>
  <dc:description/>
  <cp:lastModifiedBy>Kendry Jhonson</cp:lastModifiedBy>
  <cp:lastPrinted>2019-08-27T18:29:44Z</cp:lastPrinted>
  <dcterms:created xsi:type="dcterms:W3CDTF">2007-08-16T14:21:25Z</dcterms:created>
  <dcterms:modified xsi:type="dcterms:W3CDTF">2022-08-22T21:20:20Z</dcterms:modified>
  <cp:category/>
  <cp:version/>
  <cp:contentType/>
  <cp:contentStatus/>
</cp:coreProperties>
</file>